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จัดสรรรวม\จัดสรรรวม\จัดสรร 66 17022565\รายการการใช้กระดาษและหมึกพิมพ์ประจำเดือน ปี66\"/>
    </mc:Choice>
  </mc:AlternateContent>
  <bookViews>
    <workbookView xWindow="0" yWindow="0" windowWidth="24000" windowHeight="9660"/>
  </bookViews>
  <sheets>
    <sheet name="กระดาษ" sheetId="1" r:id="rId1"/>
    <sheet name="หมึกพิมพ์" sheetId="2" r:id="rId2"/>
  </sheets>
  <definedNames>
    <definedName name="_xlnm.Print_Area" localSheetId="0">กระดาษ!$A$1:$E$50</definedName>
    <definedName name="_xlnm.Print_Area" localSheetId="1">หมึกพิมพ์!$A$1:$I$51</definedName>
    <definedName name="_xlnm.Print_Titles" localSheetId="0">กระดาษ!$3:$5</definedName>
    <definedName name="_xlnm.Print_Titles" localSheetId="1">หมึกพิมพ์!$3:$6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46" i="2" l="1"/>
  <c r="W42" i="2"/>
  <c r="W33" i="2"/>
  <c r="W8" i="2"/>
  <c r="M14" i="2" l="1"/>
  <c r="O14" i="2" s="1"/>
  <c r="M45" i="2"/>
  <c r="M51" i="2" s="1"/>
  <c r="Y51" i="2"/>
  <c r="X51" i="2"/>
  <c r="W51" i="2"/>
  <c r="V51" i="2"/>
  <c r="AA50" i="2"/>
  <c r="AA49" i="2"/>
  <c r="Z49" i="2"/>
  <c r="AA48" i="2"/>
  <c r="Z48" i="2"/>
  <c r="AA47" i="2"/>
  <c r="Z47" i="2"/>
  <c r="AA46" i="2"/>
  <c r="Z46" i="2"/>
  <c r="AA45" i="2"/>
  <c r="Z45" i="2"/>
  <c r="AA44" i="2"/>
  <c r="Z44" i="2"/>
  <c r="AA43" i="2"/>
  <c r="Z43" i="2"/>
  <c r="AA42" i="2"/>
  <c r="Z42" i="2"/>
  <c r="AA41" i="2"/>
  <c r="Z41" i="2"/>
  <c r="AA40" i="2"/>
  <c r="Z40" i="2"/>
  <c r="AA39" i="2"/>
  <c r="Z39" i="2"/>
  <c r="AA38" i="2"/>
  <c r="Z38" i="2"/>
  <c r="AA37" i="2"/>
  <c r="Z37" i="2"/>
  <c r="AA36" i="2"/>
  <c r="Z36" i="2"/>
  <c r="AA35" i="2"/>
  <c r="Z35" i="2"/>
  <c r="AA34" i="2"/>
  <c r="Z34" i="2"/>
  <c r="AA33" i="2"/>
  <c r="Z33" i="2"/>
  <c r="AA32" i="2"/>
  <c r="Z32" i="2"/>
  <c r="AA31" i="2"/>
  <c r="Z31" i="2"/>
  <c r="AA30" i="2"/>
  <c r="Z30" i="2"/>
  <c r="AA29" i="2"/>
  <c r="Z29" i="2"/>
  <c r="AA28" i="2"/>
  <c r="Z28" i="2"/>
  <c r="AA27" i="2"/>
  <c r="Z27" i="2"/>
  <c r="AA26" i="2"/>
  <c r="Z26" i="2"/>
  <c r="AA25" i="2"/>
  <c r="Z25" i="2"/>
  <c r="AA24" i="2"/>
  <c r="Z24" i="2"/>
  <c r="AA23" i="2"/>
  <c r="Z23" i="2"/>
  <c r="AA22" i="2"/>
  <c r="Z22" i="2"/>
  <c r="AA21" i="2"/>
  <c r="Z21" i="2"/>
  <c r="AA20" i="2"/>
  <c r="Z20" i="2"/>
  <c r="AA19" i="2"/>
  <c r="Z19" i="2"/>
  <c r="AA18" i="2"/>
  <c r="Z18" i="2"/>
  <c r="AA17" i="2"/>
  <c r="Z17" i="2"/>
  <c r="AA16" i="2"/>
  <c r="Z16" i="2"/>
  <c r="AA15" i="2"/>
  <c r="Z15" i="2"/>
  <c r="AA14" i="2"/>
  <c r="Z14" i="2"/>
  <c r="AA13" i="2"/>
  <c r="Z13" i="2"/>
  <c r="AA12" i="2"/>
  <c r="Z12" i="2"/>
  <c r="AA11" i="2"/>
  <c r="Z11" i="2"/>
  <c r="AA10" i="2"/>
  <c r="Z10" i="2"/>
  <c r="AA9" i="2"/>
  <c r="Z9" i="2"/>
  <c r="AA8" i="2"/>
  <c r="Z8" i="2"/>
  <c r="AA7" i="2"/>
  <c r="Z7" i="2"/>
  <c r="S51" i="2"/>
  <c r="R51" i="2"/>
  <c r="Q51" i="2"/>
  <c r="P51" i="2"/>
  <c r="U50" i="2"/>
  <c r="U49" i="2"/>
  <c r="T49" i="2"/>
  <c r="U48" i="2"/>
  <c r="T48" i="2"/>
  <c r="U47" i="2"/>
  <c r="T47" i="2"/>
  <c r="U46" i="2"/>
  <c r="T46" i="2"/>
  <c r="U45" i="2"/>
  <c r="T45" i="2"/>
  <c r="U44" i="2"/>
  <c r="T44" i="2"/>
  <c r="U43" i="2"/>
  <c r="T43" i="2"/>
  <c r="U42" i="2"/>
  <c r="T42" i="2"/>
  <c r="U41" i="2"/>
  <c r="T41" i="2"/>
  <c r="U40" i="2"/>
  <c r="T40" i="2"/>
  <c r="U39" i="2"/>
  <c r="T39" i="2"/>
  <c r="U38" i="2"/>
  <c r="T38" i="2"/>
  <c r="U37" i="2"/>
  <c r="T37" i="2"/>
  <c r="U36" i="2"/>
  <c r="T36" i="2"/>
  <c r="U35" i="2"/>
  <c r="T35" i="2"/>
  <c r="U34" i="2"/>
  <c r="T34" i="2"/>
  <c r="U33" i="2"/>
  <c r="T33" i="2"/>
  <c r="U32" i="2"/>
  <c r="T32" i="2"/>
  <c r="U31" i="2"/>
  <c r="T31" i="2"/>
  <c r="U30" i="2"/>
  <c r="T30" i="2"/>
  <c r="U29" i="2"/>
  <c r="T29" i="2"/>
  <c r="U28" i="2"/>
  <c r="T28" i="2"/>
  <c r="U27" i="2"/>
  <c r="T27" i="2"/>
  <c r="U26" i="2"/>
  <c r="T26" i="2"/>
  <c r="U25" i="2"/>
  <c r="T25" i="2"/>
  <c r="U24" i="2"/>
  <c r="T24" i="2"/>
  <c r="U23" i="2"/>
  <c r="T23" i="2"/>
  <c r="U22" i="2"/>
  <c r="T22" i="2"/>
  <c r="U21" i="2"/>
  <c r="T21" i="2"/>
  <c r="U20" i="2"/>
  <c r="T20" i="2"/>
  <c r="U19" i="2"/>
  <c r="T19" i="2"/>
  <c r="U18" i="2"/>
  <c r="T18" i="2"/>
  <c r="U17" i="2"/>
  <c r="T17" i="2"/>
  <c r="U16" i="2"/>
  <c r="T16" i="2"/>
  <c r="U15" i="2"/>
  <c r="T15" i="2"/>
  <c r="U14" i="2"/>
  <c r="T14" i="2"/>
  <c r="U13" i="2"/>
  <c r="T13" i="2"/>
  <c r="U12" i="2"/>
  <c r="T12" i="2"/>
  <c r="U11" i="2"/>
  <c r="T11" i="2"/>
  <c r="U10" i="2"/>
  <c r="T10" i="2"/>
  <c r="U9" i="2"/>
  <c r="T9" i="2"/>
  <c r="U8" i="2"/>
  <c r="T8" i="2"/>
  <c r="U7" i="2"/>
  <c r="T7" i="2"/>
  <c r="L51" i="2"/>
  <c r="K51" i="2"/>
  <c r="J51" i="2"/>
  <c r="O50" i="2"/>
  <c r="O49" i="2"/>
  <c r="N49" i="2"/>
  <c r="O48" i="2"/>
  <c r="N48" i="2"/>
  <c r="O47" i="2"/>
  <c r="N47" i="2"/>
  <c r="O46" i="2"/>
  <c r="N46" i="2"/>
  <c r="O45" i="2"/>
  <c r="N45" i="2"/>
  <c r="O44" i="2"/>
  <c r="N44" i="2"/>
  <c r="O43" i="2"/>
  <c r="N43" i="2"/>
  <c r="O42" i="2"/>
  <c r="N42" i="2"/>
  <c r="O41" i="2"/>
  <c r="N41" i="2"/>
  <c r="O40" i="2"/>
  <c r="N40" i="2"/>
  <c r="O39" i="2"/>
  <c r="N39" i="2"/>
  <c r="O38" i="2"/>
  <c r="N38" i="2"/>
  <c r="O37" i="2"/>
  <c r="N37" i="2"/>
  <c r="O36" i="2"/>
  <c r="N36" i="2"/>
  <c r="O35" i="2"/>
  <c r="N35" i="2"/>
  <c r="O34" i="2"/>
  <c r="N34" i="2"/>
  <c r="O33" i="2"/>
  <c r="N33" i="2"/>
  <c r="O32" i="2"/>
  <c r="N32" i="2"/>
  <c r="O31" i="2"/>
  <c r="N31" i="2"/>
  <c r="O30" i="2"/>
  <c r="N30" i="2"/>
  <c r="O29" i="2"/>
  <c r="N29" i="2"/>
  <c r="O28" i="2"/>
  <c r="N28" i="2"/>
  <c r="O27" i="2"/>
  <c r="N27" i="2"/>
  <c r="O26" i="2"/>
  <c r="N26" i="2"/>
  <c r="O25" i="2"/>
  <c r="N25" i="2"/>
  <c r="O24" i="2"/>
  <c r="N24" i="2"/>
  <c r="O23" i="2"/>
  <c r="N23" i="2"/>
  <c r="O22" i="2"/>
  <c r="N22" i="2"/>
  <c r="O21" i="2"/>
  <c r="N21" i="2"/>
  <c r="O20" i="2"/>
  <c r="N20" i="2"/>
  <c r="O19" i="2"/>
  <c r="N19" i="2"/>
  <c r="O18" i="2"/>
  <c r="N18" i="2"/>
  <c r="O17" i="2"/>
  <c r="N17" i="2"/>
  <c r="O16" i="2"/>
  <c r="N16" i="2"/>
  <c r="O15" i="2"/>
  <c r="N15" i="2"/>
  <c r="N14" i="2"/>
  <c r="O13" i="2"/>
  <c r="N13" i="2"/>
  <c r="O12" i="2"/>
  <c r="N12" i="2"/>
  <c r="O11" i="2"/>
  <c r="N11" i="2"/>
  <c r="O10" i="2"/>
  <c r="N10" i="2"/>
  <c r="O9" i="2"/>
  <c r="N9" i="2"/>
  <c r="O8" i="2"/>
  <c r="N8" i="2"/>
  <c r="O7" i="2"/>
  <c r="N7" i="2"/>
  <c r="I50" i="2"/>
  <c r="G51" i="2"/>
  <c r="F51" i="2"/>
  <c r="E51" i="2"/>
  <c r="D51" i="2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6" i="1"/>
  <c r="Z51" i="2" l="1"/>
  <c r="U51" i="2"/>
  <c r="T51" i="2"/>
  <c r="AA51" i="2"/>
  <c r="N51" i="2"/>
  <c r="O51" i="2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F50" i="1" l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0" i="1" s="1"/>
  <c r="J50" i="1" l="1"/>
  <c r="K50" i="1" s="1"/>
  <c r="H50" i="1"/>
  <c r="I50" i="1" l="1"/>
  <c r="E49" i="1" l="1"/>
  <c r="E50" i="1" s="1"/>
  <c r="D50" i="1"/>
  <c r="H14" i="2" l="1"/>
  <c r="I14" i="2" l="1"/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6" i="1"/>
  <c r="I23" i="2" l="1"/>
  <c r="I49" i="2" l="1"/>
  <c r="H49" i="2"/>
  <c r="I48" i="2"/>
  <c r="H48" i="2"/>
  <c r="I47" i="2"/>
  <c r="H47" i="2"/>
  <c r="I46" i="2"/>
  <c r="H46" i="2"/>
  <c r="I45" i="2"/>
  <c r="H45" i="2"/>
  <c r="I44" i="2"/>
  <c r="H44" i="2"/>
  <c r="I43" i="2"/>
  <c r="H43" i="2"/>
  <c r="I42" i="2"/>
  <c r="H42" i="2"/>
  <c r="I41" i="2"/>
  <c r="H41" i="2"/>
  <c r="I40" i="2"/>
  <c r="H40" i="2"/>
  <c r="I39" i="2"/>
  <c r="H39" i="2"/>
  <c r="I38" i="2"/>
  <c r="H38" i="2"/>
  <c r="I37" i="2"/>
  <c r="H37" i="2"/>
  <c r="I36" i="2"/>
  <c r="H36" i="2"/>
  <c r="I35" i="2"/>
  <c r="H35" i="2"/>
  <c r="I34" i="2"/>
  <c r="H34" i="2"/>
  <c r="I33" i="2"/>
  <c r="H33" i="2"/>
  <c r="I32" i="2"/>
  <c r="H32" i="2"/>
  <c r="I31" i="2"/>
  <c r="H31" i="2"/>
  <c r="I30" i="2"/>
  <c r="H30" i="2"/>
  <c r="I29" i="2"/>
  <c r="H29" i="2"/>
  <c r="I28" i="2"/>
  <c r="H28" i="2"/>
  <c r="I27" i="2"/>
  <c r="H27" i="2"/>
  <c r="I26" i="2"/>
  <c r="H26" i="2"/>
  <c r="I25" i="2"/>
  <c r="H25" i="2"/>
  <c r="I24" i="2"/>
  <c r="H24" i="2"/>
  <c r="H23" i="2"/>
  <c r="I22" i="2"/>
  <c r="H22" i="2"/>
  <c r="I21" i="2"/>
  <c r="H21" i="2"/>
  <c r="I20" i="2"/>
  <c r="H20" i="2"/>
  <c r="I19" i="2"/>
  <c r="H19" i="2"/>
  <c r="I18" i="2"/>
  <c r="H18" i="2"/>
  <c r="I17" i="2"/>
  <c r="H17" i="2"/>
  <c r="I16" i="2"/>
  <c r="H16" i="2"/>
  <c r="I15" i="2"/>
  <c r="H15" i="2"/>
  <c r="I13" i="2"/>
  <c r="H13" i="2"/>
  <c r="I12" i="2"/>
  <c r="H12" i="2"/>
  <c r="I11" i="2"/>
  <c r="H11" i="2"/>
  <c r="I10" i="2"/>
  <c r="H10" i="2"/>
  <c r="I9" i="2"/>
  <c r="H9" i="2"/>
  <c r="I8" i="2"/>
  <c r="H8" i="2"/>
  <c r="I7" i="2"/>
  <c r="H7" i="2"/>
  <c r="I51" i="2" l="1"/>
  <c r="H51" i="2"/>
</calcChain>
</file>

<file path=xl/sharedStrings.xml><?xml version="1.0" encoding="utf-8"?>
<sst xmlns="http://schemas.openxmlformats.org/spreadsheetml/2006/main" count="236" uniqueCount="72">
  <si>
    <t xml:space="preserve">รายงานการใช้กระดาษถ่ายเอกสาร A4/80gm </t>
  </si>
  <si>
    <t>ที่</t>
  </si>
  <si>
    <t>หน่วยงาน</t>
  </si>
  <si>
    <t>หน่วยงานย่อย</t>
  </si>
  <si>
    <t>จำนวนรีม</t>
  </si>
  <si>
    <t>จำนวนเงิน</t>
  </si>
  <si>
    <t>งานบริหารทรัพยากรบุคคล</t>
  </si>
  <si>
    <t>สำนักงานคณบดี</t>
  </si>
  <si>
    <t>หน่วยบริหารทรัพยากรบุคคล</t>
  </si>
  <si>
    <t>หน่วยนโยบายและแผน</t>
  </si>
  <si>
    <t>งานคลังและหน่วยพัสดุ</t>
  </si>
  <si>
    <t>หน่วยคลัง</t>
  </si>
  <si>
    <t>หน่วยพัสดุ</t>
  </si>
  <si>
    <t>งานการศึกษา</t>
  </si>
  <si>
    <t>หน่วยบัณฑิตศึกษา</t>
  </si>
  <si>
    <t>หน่วยพัฒนาหลักสูตรและทะเบียน</t>
  </si>
  <si>
    <t>หน่วยกิจการนักศึกษา</t>
  </si>
  <si>
    <t>หน่วยวิเทศสัมพันธ์</t>
  </si>
  <si>
    <t>หน่วยห้องปฏิบัติการกลาง</t>
  </si>
  <si>
    <t>หน่วยส่งเสริมและพัฒนาการศึกษาด้วยตนเอง</t>
  </si>
  <si>
    <t>งานเทคโนโลยีสารสนเทศ</t>
  </si>
  <si>
    <t>หน่วยส่งเสริมและพัฒนางานวิจัย</t>
  </si>
  <si>
    <t>ฝ่ายทันตสาธารณสุขชนบทภาคใต้และศูนย์การศึกษาต่อเนื่อง</t>
  </si>
  <si>
    <t>งานสื่อสารองค์กร</t>
  </si>
  <si>
    <t>หน่วยโสตทัศนศึกษา</t>
  </si>
  <si>
    <t>หน่วยประชาสัมพันธ์</t>
  </si>
  <si>
    <t>กองทุนเฉลิมพระเกียรติ 100 ปี สมเด็จย่า</t>
  </si>
  <si>
    <t>สาขาวิชา</t>
  </si>
  <si>
    <t>สาขาวิชาชีววิทยาช่องปากและระบบการบดเคี้ยว</t>
  </si>
  <si>
    <t>สาขาวิชาทันตกรรมประดิษฐ์</t>
  </si>
  <si>
    <t>สาขาวิชาทันตกรรมป้องกัน</t>
  </si>
  <si>
    <t>สาขาวิชาทันตกรรมอนุรักษ์</t>
  </si>
  <si>
    <t>สาขาวิชาศัลยศาสตร์</t>
  </si>
  <si>
    <t>สาขาวิชาวิทยาการวินิจฉัยโรคช่องปาก</t>
  </si>
  <si>
    <t>งานอาคาร วิศวกรรมและซ่อมบำรุง</t>
  </si>
  <si>
    <t>ฝ่ายอำนวยการและธุรการโรงพยาบาล</t>
  </si>
  <si>
    <t>งานธุรการโรงพยาบาล</t>
  </si>
  <si>
    <t>โรงเรียนผู้ช่วยทันตแพทย์</t>
  </si>
  <si>
    <t>ฝ่ายรักษาพยาบาล</t>
  </si>
  <si>
    <t>ฝ่ายรักษาพยาบาล (ห้องผ่าตัดและหอผู้ป่วย)</t>
  </si>
  <si>
    <t>หน่วยเงินรายได้</t>
  </si>
  <si>
    <t>หน่วยสิทธิประโยชน์</t>
  </si>
  <si>
    <t>หน่วยคลินิกรังสีวิทยา</t>
  </si>
  <si>
    <t xml:space="preserve">หน่วยคลินิกบัณฑิตศึกษาและเฉพาะทาง </t>
  </si>
  <si>
    <t>หน่วยคลินิกบัณฑิตศึกษาและเฉพาะทาง (1,2)</t>
  </si>
  <si>
    <t xml:space="preserve">หน่วยคลินิกรวม </t>
  </si>
  <si>
    <t>หน่วยคลินิกรวม 1</t>
  </si>
  <si>
    <t>หน่วยคลินิกรวม 2</t>
  </si>
  <si>
    <t>หน่วยคลินิกรวม 3</t>
  </si>
  <si>
    <t>หน่วยคลินิกบริการทันตกรรม</t>
  </si>
  <si>
    <t>หน่วยคลินิกบริการนอกเวลาราชการ</t>
  </si>
  <si>
    <t>คลินิกทันตกรรมจัดฟัน</t>
  </si>
  <si>
    <t>หน่วยคลินิกทันตกรรมจัดฟันนอกเวลาราชการ</t>
  </si>
  <si>
    <t>คลินิก CCDD</t>
  </si>
  <si>
    <t>หน่วยเวชระเบียน</t>
  </si>
  <si>
    <t>หน่วยเภสัชกรรม</t>
  </si>
  <si>
    <t>หน่วยห้องปฏิบัติการทันตกรรม</t>
  </si>
  <si>
    <t>งานเวชภัณฑ์กลาง</t>
  </si>
  <si>
    <t>ยอดรวม</t>
  </si>
  <si>
    <t xml:space="preserve">รายงานการใช้หมึกพิมพ์ </t>
  </si>
  <si>
    <t>เบิกจากคลังพัสดุ (1)</t>
  </si>
  <si>
    <t>หน่วยงานจัดซื้อ (2)</t>
  </si>
  <si>
    <t>รวม (1+2)</t>
  </si>
  <si>
    <t>จำนวนกล่อง</t>
  </si>
  <si>
    <t>ปีงบประมาณ 2566</t>
  </si>
  <si>
    <t>หน่วยคลินิกบริการทันตกรรมพิเศษ</t>
  </si>
  <si>
    <t xml:space="preserve">1. เดือนตุลาคม ราคากระดาษ รีมละ 92 บาท </t>
  </si>
  <si>
    <t xml:space="preserve">หมายเหตุ </t>
  </si>
  <si>
    <t xml:space="preserve">2. เดือนพฤศจิกายน ราคากระดาษ รีมละ 112 บาท </t>
  </si>
  <si>
    <t xml:space="preserve">3. เดือนธันวาคม ราคากระดาษ รีมละ 102.85 บาท </t>
  </si>
  <si>
    <t>คณะทันตแพทยศาสตร์ มหาวิทยาลัยสงขลานครินทร์ ประจำปีงบประมาณ 2566</t>
  </si>
  <si>
    <t>หน่วยเวชภัณฑ์กลาง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</si>
</sst>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 New"/>
      <family val="2"/>
    </font>
    <font>
      <sz val="14"/>
      <color theme="1"/>
      <name val="TH Sarabun New"/>
      <family val="2"/>
    </font>
    <font>
      <b/>
      <sz val="14"/>
      <name val="TH Sarabun New"/>
      <family val="2"/>
    </font>
    <font>
      <sz val="14"/>
      <name val="TH Sarabun New"/>
      <family val="2"/>
    </font>
    <font>
      <sz val="13"/>
      <name val="TH Sarabun New"/>
      <family val="2"/>
    </font>
    <font>
      <sz val="12"/>
      <color theme="1"/>
      <name val="TH Sarabun New"/>
      <family val="2"/>
    </font>
    <font>
      <b/>
      <sz val="12"/>
      <color theme="1"/>
      <name val="TH Sarabun New"/>
      <family val="2"/>
    </font>
    <font>
      <b/>
      <sz val="14"/>
      <color theme="0"/>
      <name val="TH Sarabun New"/>
      <family val="2"/>
    </font>
    <font>
      <sz val="14"/>
      <color theme="0"/>
      <name val="TH Sarabun New"/>
      <family val="2"/>
    </font>
    <font>
      <b/>
      <sz val="20"/>
      <name val="TH Sarabun New"/>
      <family val="2"/>
    </font>
    <font>
      <sz val="20"/>
      <color theme="1"/>
      <name val="TH Sarabun New"/>
      <family val="2"/>
    </font>
    <font>
      <sz val="12"/>
      <color theme="0"/>
      <name val="TH Sarabun Ne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43" fontId="3" fillId="2" borderId="0" xfId="1" applyFont="1" applyFill="1" applyAlignment="1">
      <alignment horizontal="center"/>
    </xf>
    <xf numFmtId="0" fontId="3" fillId="2" borderId="0" xfId="0" applyFont="1" applyFill="1" applyAlignment="1">
      <alignment wrapText="1"/>
    </xf>
    <xf numFmtId="43" fontId="10" fillId="3" borderId="1" xfId="1" applyFont="1" applyFill="1" applyBorder="1" applyAlignment="1">
      <alignment horizontal="center"/>
    </xf>
    <xf numFmtId="43" fontId="9" fillId="3" borderId="1" xfId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/>
    <xf numFmtId="0" fontId="3" fillId="4" borderId="1" xfId="1" applyNumberFormat="1" applyFont="1" applyFill="1" applyBorder="1" applyAlignment="1">
      <alignment horizontal="center"/>
    </xf>
    <xf numFmtId="43" fontId="3" fillId="4" borderId="1" xfId="1" applyFont="1" applyFill="1" applyBorder="1" applyAlignment="1">
      <alignment horizontal="center"/>
    </xf>
    <xf numFmtId="0" fontId="3" fillId="4" borderId="0" xfId="1" applyNumberFormat="1" applyFont="1" applyFill="1" applyAlignment="1">
      <alignment horizontal="center"/>
    </xf>
    <xf numFmtId="0" fontId="6" fillId="4" borderId="1" xfId="0" applyFont="1" applyFill="1" applyBorder="1"/>
    <xf numFmtId="0" fontId="3" fillId="4" borderId="1" xfId="0" applyFont="1" applyFill="1" applyBorder="1"/>
    <xf numFmtId="0" fontId="9" fillId="3" borderId="1" xfId="1" applyNumberFormat="1" applyFont="1" applyFill="1" applyBorder="1" applyAlignment="1">
      <alignment horizontal="center"/>
    </xf>
    <xf numFmtId="0" fontId="12" fillId="2" borderId="0" xfId="0" applyFont="1" applyFill="1"/>
    <xf numFmtId="43" fontId="13" fillId="3" borderId="1" xfId="1" applyFont="1" applyFill="1" applyBorder="1" applyAlignment="1">
      <alignment horizontal="center"/>
    </xf>
    <xf numFmtId="0" fontId="8" fillId="2" borderId="0" xfId="0" applyFont="1" applyFill="1"/>
    <xf numFmtId="0" fontId="7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/>
    </xf>
    <xf numFmtId="17" fontId="10" fillId="3" borderId="1" xfId="1" applyNumberFormat="1" applyFont="1" applyFill="1" applyBorder="1" applyAlignment="1">
      <alignment horizontal="center"/>
    </xf>
    <xf numFmtId="43" fontId="10" fillId="3" borderId="1" xfId="1" applyFont="1" applyFill="1" applyBorder="1" applyAlignment="1">
      <alignment horizontal="center"/>
    </xf>
    <xf numFmtId="43" fontId="9" fillId="3" borderId="2" xfId="1" applyFont="1" applyFill="1" applyBorder="1" applyAlignment="1">
      <alignment horizontal="center"/>
    </xf>
    <xf numFmtId="43" fontId="9" fillId="3" borderId="3" xfId="1" applyFont="1" applyFill="1" applyBorder="1" applyAlignment="1">
      <alignment horizontal="center"/>
    </xf>
    <xf numFmtId="43" fontId="9" fillId="3" borderId="4" xfId="1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/>
    </xf>
    <xf numFmtId="17" fontId="9" fillId="3" borderId="1" xfId="0" applyNumberFormat="1" applyFont="1" applyFill="1" applyBorder="1" applyAlignment="1">
      <alignment horizontal="center"/>
    </xf>
    <xf numFmtId="43" fontId="9" fillId="3" borderId="1" xfId="1" applyFont="1" applyFill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zoomScale="110" zoomScaleNormal="110" workbookViewId="0">
      <pane ySplit="5" topLeftCell="A15" activePane="bottomLeft" state="frozen"/>
      <selection pane="bottomLeft" activeCell="E55" sqref="E55"/>
    </sheetView>
  </sheetViews>
  <sheetFormatPr defaultColWidth="9" defaultRowHeight="21.75" x14ac:dyDescent="0.5"/>
  <cols>
    <col min="1" max="1" width="4.375" style="1" customWidth="1"/>
    <col min="2" max="2" width="30.5" style="1" hidden="1" customWidth="1"/>
    <col min="3" max="3" width="38.5" style="1" customWidth="1"/>
    <col min="4" max="4" width="8.625" style="1" customWidth="1"/>
    <col min="5" max="5" width="9.375" style="1" customWidth="1"/>
    <col min="6" max="6" width="8.5" style="1" customWidth="1"/>
    <col min="7" max="7" width="9.5" style="1" customWidth="1"/>
    <col min="8" max="8" width="7.625" style="1" customWidth="1"/>
    <col min="9" max="9" width="8.5" style="1" customWidth="1"/>
    <col min="10" max="10" width="8.125" style="1" customWidth="1"/>
    <col min="11" max="11" width="10.75" style="1" customWidth="1"/>
    <col min="12" max="13" width="9" style="1"/>
    <col min="14" max="14" width="22.375" style="1" customWidth="1"/>
    <col min="15" max="16384" width="9" style="1"/>
  </cols>
  <sheetData>
    <row r="1" spans="1:11" ht="24" x14ac:dyDescent="0.55000000000000004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24" x14ac:dyDescent="0.55000000000000004">
      <c r="A2" s="21" t="s">
        <v>70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x14ac:dyDescent="0.5">
      <c r="A3" s="28" t="s">
        <v>1</v>
      </c>
      <c r="B3" s="29" t="s">
        <v>2</v>
      </c>
      <c r="C3" s="28" t="s">
        <v>3</v>
      </c>
      <c r="D3" s="24" t="s">
        <v>64</v>
      </c>
      <c r="E3" s="25"/>
      <c r="F3" s="25"/>
      <c r="G3" s="25"/>
      <c r="H3" s="25"/>
      <c r="I3" s="25"/>
      <c r="J3" s="25"/>
      <c r="K3" s="26"/>
    </row>
    <row r="4" spans="1:11" x14ac:dyDescent="0.5">
      <c r="A4" s="28"/>
      <c r="B4" s="29"/>
      <c r="C4" s="28"/>
      <c r="D4" s="22">
        <v>243162</v>
      </c>
      <c r="E4" s="23"/>
      <c r="F4" s="22">
        <v>243193</v>
      </c>
      <c r="G4" s="23"/>
      <c r="H4" s="22">
        <v>243223</v>
      </c>
      <c r="I4" s="23"/>
      <c r="J4" s="22">
        <v>243254</v>
      </c>
      <c r="K4" s="23"/>
    </row>
    <row r="5" spans="1:11" x14ac:dyDescent="0.5">
      <c r="A5" s="28"/>
      <c r="B5" s="29"/>
      <c r="C5" s="28"/>
      <c r="D5" s="6" t="s">
        <v>4</v>
      </c>
      <c r="E5" s="6" t="s">
        <v>5</v>
      </c>
      <c r="F5" s="6" t="s">
        <v>4</v>
      </c>
      <c r="G5" s="6" t="s">
        <v>5</v>
      </c>
      <c r="H5" s="6" t="s">
        <v>4</v>
      </c>
      <c r="I5" s="6" t="s">
        <v>5</v>
      </c>
      <c r="J5" s="6" t="s">
        <v>4</v>
      </c>
      <c r="K5" s="6" t="s">
        <v>5</v>
      </c>
    </row>
    <row r="6" spans="1:11" x14ac:dyDescent="0.5">
      <c r="A6" s="8">
        <v>1</v>
      </c>
      <c r="B6" s="9" t="s">
        <v>6</v>
      </c>
      <c r="C6" s="9" t="s">
        <v>7</v>
      </c>
      <c r="D6" s="10"/>
      <c r="E6" s="11">
        <f>SUM(D6*92)</f>
        <v>0</v>
      </c>
      <c r="F6" s="10"/>
      <c r="G6" s="11">
        <f>SUM(F6*112)</f>
        <v>0</v>
      </c>
      <c r="H6" s="10">
        <v>5</v>
      </c>
      <c r="I6" s="11">
        <f>SUM(H6*102.85)</f>
        <v>514.25</v>
      </c>
      <c r="J6" s="10"/>
      <c r="K6" s="11">
        <f>SUM(J6*102.85)</f>
        <v>0</v>
      </c>
    </row>
    <row r="7" spans="1:11" x14ac:dyDescent="0.5">
      <c r="A7" s="8">
        <v>2</v>
      </c>
      <c r="B7" s="9" t="s">
        <v>6</v>
      </c>
      <c r="C7" s="9" t="s">
        <v>8</v>
      </c>
      <c r="D7" s="10"/>
      <c r="E7" s="11">
        <f t="shared" ref="E7:E49" si="0">SUM(D7*92)</f>
        <v>0</v>
      </c>
      <c r="F7" s="10">
        <v>5</v>
      </c>
      <c r="G7" s="11">
        <f t="shared" ref="G7:G47" si="1">SUM(F7*112)</f>
        <v>560</v>
      </c>
      <c r="H7" s="10"/>
      <c r="I7" s="11">
        <f t="shared" ref="I7:I49" si="2">SUM(H7*102.85)</f>
        <v>0</v>
      </c>
      <c r="J7" s="10"/>
      <c r="K7" s="11">
        <f t="shared" ref="K7:K50" si="3">SUM(J7*102.85)</f>
        <v>0</v>
      </c>
    </row>
    <row r="8" spans="1:11" x14ac:dyDescent="0.5">
      <c r="A8" s="8">
        <v>3</v>
      </c>
      <c r="B8" s="9" t="s">
        <v>6</v>
      </c>
      <c r="C8" s="9" t="s">
        <v>9</v>
      </c>
      <c r="D8" s="10"/>
      <c r="E8" s="11">
        <f t="shared" si="0"/>
        <v>0</v>
      </c>
      <c r="F8" s="10"/>
      <c r="G8" s="11">
        <f t="shared" si="1"/>
        <v>0</v>
      </c>
      <c r="H8" s="10"/>
      <c r="I8" s="11">
        <f t="shared" si="2"/>
        <v>0</v>
      </c>
      <c r="J8" s="10"/>
      <c r="K8" s="11">
        <f t="shared" si="3"/>
        <v>0</v>
      </c>
    </row>
    <row r="9" spans="1:11" x14ac:dyDescent="0.5">
      <c r="A9" s="8">
        <v>4</v>
      </c>
      <c r="B9" s="9" t="s">
        <v>10</v>
      </c>
      <c r="C9" s="9" t="s">
        <v>11</v>
      </c>
      <c r="D9" s="10"/>
      <c r="E9" s="11">
        <f t="shared" si="0"/>
        <v>0</v>
      </c>
      <c r="F9" s="10">
        <v>6</v>
      </c>
      <c r="G9" s="11">
        <f t="shared" si="1"/>
        <v>672</v>
      </c>
      <c r="H9" s="10">
        <v>20</v>
      </c>
      <c r="I9" s="11">
        <f t="shared" si="2"/>
        <v>2057</v>
      </c>
      <c r="J9" s="10">
        <v>50</v>
      </c>
      <c r="K9" s="11">
        <f t="shared" si="3"/>
        <v>5142.5</v>
      </c>
    </row>
    <row r="10" spans="1:11" x14ac:dyDescent="0.5">
      <c r="A10" s="8">
        <v>5</v>
      </c>
      <c r="B10" s="9" t="s">
        <v>10</v>
      </c>
      <c r="C10" s="9" t="s">
        <v>12</v>
      </c>
      <c r="D10" s="10">
        <v>10</v>
      </c>
      <c r="E10" s="11">
        <f t="shared" si="0"/>
        <v>920</v>
      </c>
      <c r="F10" s="10">
        <v>10</v>
      </c>
      <c r="G10" s="11">
        <f t="shared" si="1"/>
        <v>1120</v>
      </c>
      <c r="H10" s="10"/>
      <c r="I10" s="11">
        <f t="shared" si="2"/>
        <v>0</v>
      </c>
      <c r="J10" s="10">
        <v>5</v>
      </c>
      <c r="K10" s="11">
        <f t="shared" si="3"/>
        <v>514.25</v>
      </c>
    </row>
    <row r="11" spans="1:11" x14ac:dyDescent="0.5">
      <c r="A11" s="8">
        <v>6</v>
      </c>
      <c r="B11" s="9" t="s">
        <v>13</v>
      </c>
      <c r="C11" s="9" t="s">
        <v>14</v>
      </c>
      <c r="D11" s="10">
        <v>5</v>
      </c>
      <c r="E11" s="11">
        <f t="shared" si="0"/>
        <v>460</v>
      </c>
      <c r="F11" s="10">
        <v>5</v>
      </c>
      <c r="G11" s="11">
        <f t="shared" si="1"/>
        <v>560</v>
      </c>
      <c r="H11" s="10"/>
      <c r="I11" s="11">
        <f t="shared" si="2"/>
        <v>0</v>
      </c>
      <c r="J11" s="10">
        <v>5</v>
      </c>
      <c r="K11" s="11">
        <f t="shared" si="3"/>
        <v>514.25</v>
      </c>
    </row>
    <row r="12" spans="1:11" x14ac:dyDescent="0.5">
      <c r="A12" s="8">
        <v>7</v>
      </c>
      <c r="B12" s="9" t="s">
        <v>13</v>
      </c>
      <c r="C12" s="9" t="s">
        <v>15</v>
      </c>
      <c r="D12" s="10">
        <v>2</v>
      </c>
      <c r="E12" s="11">
        <f t="shared" si="0"/>
        <v>184</v>
      </c>
      <c r="F12" s="10">
        <v>5</v>
      </c>
      <c r="G12" s="11">
        <f t="shared" si="1"/>
        <v>560</v>
      </c>
      <c r="H12" s="10"/>
      <c r="I12" s="11">
        <f t="shared" si="2"/>
        <v>0</v>
      </c>
      <c r="J12" s="10"/>
      <c r="K12" s="11">
        <f t="shared" si="3"/>
        <v>0</v>
      </c>
    </row>
    <row r="13" spans="1:11" x14ac:dyDescent="0.5">
      <c r="A13" s="8">
        <v>8</v>
      </c>
      <c r="B13" s="9" t="s">
        <v>13</v>
      </c>
      <c r="C13" s="9" t="s">
        <v>16</v>
      </c>
      <c r="D13" s="10"/>
      <c r="E13" s="11">
        <f t="shared" si="0"/>
        <v>0</v>
      </c>
      <c r="F13" s="10"/>
      <c r="G13" s="11">
        <f t="shared" si="1"/>
        <v>0</v>
      </c>
      <c r="H13" s="10"/>
      <c r="I13" s="11">
        <f t="shared" si="2"/>
        <v>0</v>
      </c>
      <c r="J13" s="10">
        <v>5</v>
      </c>
      <c r="K13" s="11">
        <f t="shared" si="3"/>
        <v>514.25</v>
      </c>
    </row>
    <row r="14" spans="1:11" x14ac:dyDescent="0.5">
      <c r="A14" s="8">
        <v>9</v>
      </c>
      <c r="B14" s="9" t="s">
        <v>13</v>
      </c>
      <c r="C14" s="9" t="s">
        <v>17</v>
      </c>
      <c r="D14" s="10"/>
      <c r="E14" s="11">
        <f t="shared" si="0"/>
        <v>0</v>
      </c>
      <c r="F14" s="10"/>
      <c r="G14" s="11">
        <f t="shared" si="1"/>
        <v>0</v>
      </c>
      <c r="H14" s="10"/>
      <c r="I14" s="11">
        <f t="shared" si="2"/>
        <v>0</v>
      </c>
      <c r="J14" s="10"/>
      <c r="K14" s="11">
        <f t="shared" si="3"/>
        <v>0</v>
      </c>
    </row>
    <row r="15" spans="1:11" x14ac:dyDescent="0.5">
      <c r="A15" s="8">
        <v>10</v>
      </c>
      <c r="B15" s="9" t="s">
        <v>13</v>
      </c>
      <c r="C15" s="9" t="s">
        <v>18</v>
      </c>
      <c r="D15" s="10"/>
      <c r="E15" s="11">
        <f t="shared" si="0"/>
        <v>0</v>
      </c>
      <c r="F15" s="10"/>
      <c r="G15" s="11">
        <f t="shared" si="1"/>
        <v>0</v>
      </c>
      <c r="H15" s="10"/>
      <c r="I15" s="11">
        <f t="shared" si="2"/>
        <v>0</v>
      </c>
      <c r="J15" s="10"/>
      <c r="K15" s="11">
        <f t="shared" si="3"/>
        <v>0</v>
      </c>
    </row>
    <row r="16" spans="1:11" x14ac:dyDescent="0.5">
      <c r="A16" s="8">
        <v>11</v>
      </c>
      <c r="B16" s="9" t="s">
        <v>13</v>
      </c>
      <c r="C16" s="9" t="s">
        <v>19</v>
      </c>
      <c r="D16" s="10">
        <v>5</v>
      </c>
      <c r="E16" s="11">
        <f t="shared" si="0"/>
        <v>460</v>
      </c>
      <c r="F16" s="10"/>
      <c r="G16" s="11">
        <f t="shared" si="1"/>
        <v>0</v>
      </c>
      <c r="H16" s="10"/>
      <c r="I16" s="11">
        <f t="shared" si="2"/>
        <v>0</v>
      </c>
      <c r="J16" s="10"/>
      <c r="K16" s="11">
        <f t="shared" si="3"/>
        <v>0</v>
      </c>
    </row>
    <row r="17" spans="1:11" x14ac:dyDescent="0.5">
      <c r="A17" s="8">
        <v>12</v>
      </c>
      <c r="B17" s="9" t="s">
        <v>20</v>
      </c>
      <c r="C17" s="9" t="s">
        <v>20</v>
      </c>
      <c r="D17" s="10"/>
      <c r="E17" s="11">
        <f t="shared" si="0"/>
        <v>0</v>
      </c>
      <c r="F17" s="10"/>
      <c r="G17" s="11">
        <f t="shared" si="1"/>
        <v>0</v>
      </c>
      <c r="H17" s="10"/>
      <c r="I17" s="11">
        <f t="shared" si="2"/>
        <v>0</v>
      </c>
      <c r="J17" s="10"/>
      <c r="K17" s="11">
        <f t="shared" si="3"/>
        <v>0</v>
      </c>
    </row>
    <row r="18" spans="1:11" x14ac:dyDescent="0.5">
      <c r="A18" s="8">
        <v>13</v>
      </c>
      <c r="B18" s="9" t="s">
        <v>21</v>
      </c>
      <c r="C18" s="9" t="s">
        <v>21</v>
      </c>
      <c r="D18" s="10"/>
      <c r="E18" s="11">
        <f t="shared" si="0"/>
        <v>0</v>
      </c>
      <c r="F18" s="10"/>
      <c r="G18" s="11">
        <f t="shared" si="1"/>
        <v>0</v>
      </c>
      <c r="H18" s="10"/>
      <c r="I18" s="11">
        <f t="shared" si="2"/>
        <v>0</v>
      </c>
      <c r="J18" s="10">
        <v>5</v>
      </c>
      <c r="K18" s="11">
        <f t="shared" si="3"/>
        <v>514.25</v>
      </c>
    </row>
    <row r="19" spans="1:11" x14ac:dyDescent="0.5">
      <c r="A19" s="8">
        <v>14</v>
      </c>
      <c r="B19" s="9" t="s">
        <v>22</v>
      </c>
      <c r="C19" s="9" t="s">
        <v>22</v>
      </c>
      <c r="D19" s="10"/>
      <c r="E19" s="11">
        <f t="shared" si="0"/>
        <v>0</v>
      </c>
      <c r="F19" s="10"/>
      <c r="G19" s="11">
        <f t="shared" si="1"/>
        <v>0</v>
      </c>
      <c r="H19" s="10"/>
      <c r="I19" s="11">
        <f t="shared" si="2"/>
        <v>0</v>
      </c>
      <c r="J19" s="10"/>
      <c r="K19" s="11">
        <f t="shared" si="3"/>
        <v>0</v>
      </c>
    </row>
    <row r="20" spans="1:11" x14ac:dyDescent="0.5">
      <c r="A20" s="8">
        <v>15</v>
      </c>
      <c r="B20" s="9" t="s">
        <v>23</v>
      </c>
      <c r="C20" s="9" t="s">
        <v>24</v>
      </c>
      <c r="D20" s="10"/>
      <c r="E20" s="11">
        <f t="shared" si="0"/>
        <v>0</v>
      </c>
      <c r="F20" s="10"/>
      <c r="G20" s="11">
        <f t="shared" si="1"/>
        <v>0</v>
      </c>
      <c r="H20" s="10"/>
      <c r="I20" s="11">
        <f t="shared" si="2"/>
        <v>0</v>
      </c>
      <c r="J20" s="10"/>
      <c r="K20" s="11">
        <f t="shared" si="3"/>
        <v>0</v>
      </c>
    </row>
    <row r="21" spans="1:11" x14ac:dyDescent="0.5">
      <c r="A21" s="8">
        <v>16</v>
      </c>
      <c r="B21" s="9" t="s">
        <v>23</v>
      </c>
      <c r="C21" s="9" t="s">
        <v>25</v>
      </c>
      <c r="D21" s="10"/>
      <c r="E21" s="11">
        <f t="shared" si="0"/>
        <v>0</v>
      </c>
      <c r="F21" s="10"/>
      <c r="G21" s="11">
        <f t="shared" si="1"/>
        <v>0</v>
      </c>
      <c r="H21" s="10"/>
      <c r="I21" s="11">
        <f t="shared" si="2"/>
        <v>0</v>
      </c>
      <c r="J21" s="10"/>
      <c r="K21" s="11">
        <f t="shared" si="3"/>
        <v>0</v>
      </c>
    </row>
    <row r="22" spans="1:11" x14ac:dyDescent="0.5">
      <c r="A22" s="8">
        <v>17</v>
      </c>
      <c r="B22" s="9" t="s">
        <v>23</v>
      </c>
      <c r="C22" s="9" t="s">
        <v>26</v>
      </c>
      <c r="D22" s="10">
        <v>10</v>
      </c>
      <c r="E22" s="11">
        <f t="shared" si="0"/>
        <v>920</v>
      </c>
      <c r="F22" s="10"/>
      <c r="G22" s="11">
        <f t="shared" si="1"/>
        <v>0</v>
      </c>
      <c r="H22" s="10"/>
      <c r="I22" s="11">
        <f t="shared" si="2"/>
        <v>0</v>
      </c>
      <c r="J22" s="10"/>
      <c r="K22" s="11">
        <f t="shared" si="3"/>
        <v>0</v>
      </c>
    </row>
    <row r="23" spans="1:11" x14ac:dyDescent="0.5">
      <c r="A23" s="8">
        <v>18</v>
      </c>
      <c r="B23" s="9" t="s">
        <v>27</v>
      </c>
      <c r="C23" s="9" t="s">
        <v>28</v>
      </c>
      <c r="D23" s="10"/>
      <c r="E23" s="11">
        <f t="shared" si="0"/>
        <v>0</v>
      </c>
      <c r="F23" s="10"/>
      <c r="G23" s="11">
        <f t="shared" si="1"/>
        <v>0</v>
      </c>
      <c r="H23" s="10"/>
      <c r="I23" s="11">
        <f t="shared" si="2"/>
        <v>0</v>
      </c>
      <c r="J23" s="10"/>
      <c r="K23" s="11">
        <f t="shared" si="3"/>
        <v>0</v>
      </c>
    </row>
    <row r="24" spans="1:11" x14ac:dyDescent="0.5">
      <c r="A24" s="8">
        <v>19</v>
      </c>
      <c r="B24" s="9" t="s">
        <v>27</v>
      </c>
      <c r="C24" s="9" t="s">
        <v>29</v>
      </c>
      <c r="D24" s="10"/>
      <c r="E24" s="11">
        <f t="shared" si="0"/>
        <v>0</v>
      </c>
      <c r="F24" s="10"/>
      <c r="G24" s="11">
        <f t="shared" si="1"/>
        <v>0</v>
      </c>
      <c r="H24" s="10">
        <v>10</v>
      </c>
      <c r="I24" s="11">
        <f t="shared" si="2"/>
        <v>1028.5</v>
      </c>
      <c r="J24" s="10"/>
      <c r="K24" s="11">
        <f t="shared" si="3"/>
        <v>0</v>
      </c>
    </row>
    <row r="25" spans="1:11" x14ac:dyDescent="0.5">
      <c r="A25" s="8">
        <v>20</v>
      </c>
      <c r="B25" s="9" t="s">
        <v>27</v>
      </c>
      <c r="C25" s="9" t="s">
        <v>30</v>
      </c>
      <c r="D25" s="10">
        <v>5</v>
      </c>
      <c r="E25" s="11">
        <f t="shared" si="0"/>
        <v>460</v>
      </c>
      <c r="F25" s="10">
        <v>8</v>
      </c>
      <c r="G25" s="11">
        <f t="shared" si="1"/>
        <v>896</v>
      </c>
      <c r="H25" s="10">
        <v>10</v>
      </c>
      <c r="I25" s="11">
        <f t="shared" si="2"/>
        <v>1028.5</v>
      </c>
      <c r="J25" s="10">
        <v>5</v>
      </c>
      <c r="K25" s="11">
        <f t="shared" si="3"/>
        <v>514.25</v>
      </c>
    </row>
    <row r="26" spans="1:11" x14ac:dyDescent="0.5">
      <c r="A26" s="8">
        <v>21</v>
      </c>
      <c r="B26" s="9" t="s">
        <v>27</v>
      </c>
      <c r="C26" s="9" t="s">
        <v>31</v>
      </c>
      <c r="D26" s="10"/>
      <c r="E26" s="11">
        <f t="shared" si="0"/>
        <v>0</v>
      </c>
      <c r="F26" s="10">
        <v>4</v>
      </c>
      <c r="G26" s="11">
        <f t="shared" si="1"/>
        <v>448</v>
      </c>
      <c r="H26" s="10">
        <v>10</v>
      </c>
      <c r="I26" s="11">
        <f t="shared" si="2"/>
        <v>1028.5</v>
      </c>
      <c r="J26" s="10">
        <v>5</v>
      </c>
      <c r="K26" s="11">
        <f t="shared" si="3"/>
        <v>514.25</v>
      </c>
    </row>
    <row r="27" spans="1:11" x14ac:dyDescent="0.5">
      <c r="A27" s="8">
        <v>22</v>
      </c>
      <c r="B27" s="9" t="s">
        <v>27</v>
      </c>
      <c r="C27" s="9" t="s">
        <v>32</v>
      </c>
      <c r="D27" s="10"/>
      <c r="E27" s="11">
        <f t="shared" si="0"/>
        <v>0</v>
      </c>
      <c r="F27" s="10">
        <v>10</v>
      </c>
      <c r="G27" s="11">
        <f t="shared" si="1"/>
        <v>1120</v>
      </c>
      <c r="H27" s="10"/>
      <c r="I27" s="11">
        <f t="shared" si="2"/>
        <v>0</v>
      </c>
      <c r="J27" s="10"/>
      <c r="K27" s="11">
        <f t="shared" si="3"/>
        <v>0</v>
      </c>
    </row>
    <row r="28" spans="1:11" x14ac:dyDescent="0.5">
      <c r="A28" s="8">
        <v>23</v>
      </c>
      <c r="B28" s="9" t="s">
        <v>27</v>
      </c>
      <c r="C28" s="9" t="s">
        <v>33</v>
      </c>
      <c r="D28" s="10"/>
      <c r="E28" s="11">
        <f t="shared" si="0"/>
        <v>0</v>
      </c>
      <c r="F28" s="10">
        <v>3</v>
      </c>
      <c r="G28" s="11">
        <f t="shared" si="1"/>
        <v>336</v>
      </c>
      <c r="H28" s="10">
        <v>5</v>
      </c>
      <c r="I28" s="11">
        <f t="shared" si="2"/>
        <v>514.25</v>
      </c>
      <c r="J28" s="10">
        <v>5</v>
      </c>
      <c r="K28" s="11">
        <f t="shared" si="3"/>
        <v>514.25</v>
      </c>
    </row>
    <row r="29" spans="1:11" x14ac:dyDescent="0.5">
      <c r="A29" s="8">
        <v>24</v>
      </c>
      <c r="B29" s="9" t="s">
        <v>34</v>
      </c>
      <c r="C29" s="9" t="s">
        <v>34</v>
      </c>
      <c r="D29" s="10"/>
      <c r="E29" s="11">
        <f t="shared" si="0"/>
        <v>0</v>
      </c>
      <c r="F29" s="10">
        <v>4</v>
      </c>
      <c r="G29" s="11">
        <f t="shared" si="1"/>
        <v>448</v>
      </c>
      <c r="H29" s="10"/>
      <c r="I29" s="11">
        <f t="shared" si="2"/>
        <v>0</v>
      </c>
      <c r="J29" s="10">
        <v>1</v>
      </c>
      <c r="K29" s="11">
        <f t="shared" si="3"/>
        <v>102.85</v>
      </c>
    </row>
    <row r="30" spans="1:11" x14ac:dyDescent="0.5">
      <c r="A30" s="8">
        <v>25</v>
      </c>
      <c r="B30" s="9" t="s">
        <v>35</v>
      </c>
      <c r="C30" s="9" t="s">
        <v>36</v>
      </c>
      <c r="D30" s="10"/>
      <c r="E30" s="11">
        <f t="shared" si="0"/>
        <v>0</v>
      </c>
      <c r="F30" s="10">
        <v>30</v>
      </c>
      <c r="G30" s="11">
        <f t="shared" si="1"/>
        <v>3360</v>
      </c>
      <c r="H30" s="10"/>
      <c r="I30" s="11">
        <f t="shared" si="2"/>
        <v>0</v>
      </c>
      <c r="J30" s="10">
        <v>25</v>
      </c>
      <c r="K30" s="11">
        <f t="shared" si="3"/>
        <v>2571.25</v>
      </c>
    </row>
    <row r="31" spans="1:11" x14ac:dyDescent="0.5">
      <c r="A31" s="8">
        <v>26</v>
      </c>
      <c r="B31" s="9" t="s">
        <v>35</v>
      </c>
      <c r="C31" s="9" t="s">
        <v>37</v>
      </c>
      <c r="D31" s="10">
        <v>30</v>
      </c>
      <c r="E31" s="11">
        <f t="shared" si="0"/>
        <v>2760</v>
      </c>
      <c r="F31" s="10">
        <v>20</v>
      </c>
      <c r="G31" s="11">
        <f t="shared" si="1"/>
        <v>2240</v>
      </c>
      <c r="H31" s="10"/>
      <c r="I31" s="11">
        <f t="shared" si="2"/>
        <v>0</v>
      </c>
      <c r="J31" s="10"/>
      <c r="K31" s="11">
        <f t="shared" si="3"/>
        <v>0</v>
      </c>
    </row>
    <row r="32" spans="1:11" x14ac:dyDescent="0.5">
      <c r="A32" s="8">
        <v>27</v>
      </c>
      <c r="B32" s="9" t="s">
        <v>38</v>
      </c>
      <c r="C32" s="9" t="s">
        <v>39</v>
      </c>
      <c r="D32" s="10"/>
      <c r="E32" s="11">
        <f t="shared" si="0"/>
        <v>0</v>
      </c>
      <c r="F32" s="10"/>
      <c r="G32" s="11">
        <f t="shared" si="1"/>
        <v>0</v>
      </c>
      <c r="H32" s="10"/>
      <c r="I32" s="11">
        <f t="shared" si="2"/>
        <v>0</v>
      </c>
      <c r="J32" s="10">
        <v>5</v>
      </c>
      <c r="K32" s="11">
        <f t="shared" si="3"/>
        <v>514.25</v>
      </c>
    </row>
    <row r="33" spans="1:11" x14ac:dyDescent="0.5">
      <c r="A33" s="8">
        <v>28</v>
      </c>
      <c r="B33" s="9" t="s">
        <v>40</v>
      </c>
      <c r="C33" s="9" t="s">
        <v>40</v>
      </c>
      <c r="D33" s="10">
        <v>5</v>
      </c>
      <c r="E33" s="11">
        <f t="shared" si="0"/>
        <v>460</v>
      </c>
      <c r="F33" s="10">
        <v>5</v>
      </c>
      <c r="G33" s="11">
        <f t="shared" si="1"/>
        <v>560</v>
      </c>
      <c r="H33" s="10"/>
      <c r="I33" s="11">
        <f t="shared" si="2"/>
        <v>0</v>
      </c>
      <c r="J33" s="10">
        <v>10</v>
      </c>
      <c r="K33" s="11">
        <f t="shared" si="3"/>
        <v>1028.5</v>
      </c>
    </row>
    <row r="34" spans="1:11" x14ac:dyDescent="0.5">
      <c r="A34" s="8">
        <v>29</v>
      </c>
      <c r="B34" s="9" t="s">
        <v>41</v>
      </c>
      <c r="C34" s="9" t="s">
        <v>41</v>
      </c>
      <c r="D34" s="10"/>
      <c r="E34" s="11">
        <f t="shared" si="0"/>
        <v>0</v>
      </c>
      <c r="F34" s="10">
        <v>2</v>
      </c>
      <c r="G34" s="11">
        <f t="shared" si="1"/>
        <v>224</v>
      </c>
      <c r="H34" s="10"/>
      <c r="I34" s="11">
        <f t="shared" si="2"/>
        <v>0</v>
      </c>
      <c r="J34" s="10"/>
      <c r="K34" s="11">
        <f t="shared" si="3"/>
        <v>0</v>
      </c>
    </row>
    <row r="35" spans="1:11" x14ac:dyDescent="0.5">
      <c r="A35" s="8">
        <v>30</v>
      </c>
      <c r="B35" s="9" t="s">
        <v>42</v>
      </c>
      <c r="C35" s="9" t="s">
        <v>42</v>
      </c>
      <c r="D35" s="10"/>
      <c r="E35" s="11">
        <f t="shared" si="0"/>
        <v>0</v>
      </c>
      <c r="F35" s="10"/>
      <c r="G35" s="11">
        <f t="shared" si="1"/>
        <v>0</v>
      </c>
      <c r="H35" s="10"/>
      <c r="I35" s="11">
        <f t="shared" si="2"/>
        <v>0</v>
      </c>
      <c r="J35" s="10">
        <v>1</v>
      </c>
      <c r="K35" s="11">
        <f t="shared" si="3"/>
        <v>102.85</v>
      </c>
    </row>
    <row r="36" spans="1:11" x14ac:dyDescent="0.5">
      <c r="A36" s="8">
        <v>31</v>
      </c>
      <c r="B36" s="9" t="s">
        <v>43</v>
      </c>
      <c r="C36" s="9" t="s">
        <v>44</v>
      </c>
      <c r="D36" s="10"/>
      <c r="E36" s="11">
        <f t="shared" si="0"/>
        <v>0</v>
      </c>
      <c r="F36" s="10">
        <v>1</v>
      </c>
      <c r="G36" s="11">
        <f t="shared" si="1"/>
        <v>112</v>
      </c>
      <c r="H36" s="10"/>
      <c r="I36" s="11">
        <f t="shared" si="2"/>
        <v>0</v>
      </c>
      <c r="J36" s="10"/>
      <c r="K36" s="11">
        <f t="shared" si="3"/>
        <v>0</v>
      </c>
    </row>
    <row r="37" spans="1:11" x14ac:dyDescent="0.5">
      <c r="A37" s="8">
        <v>32</v>
      </c>
      <c r="B37" s="14" t="s">
        <v>45</v>
      </c>
      <c r="C37" s="9" t="s">
        <v>46</v>
      </c>
      <c r="D37" s="10"/>
      <c r="E37" s="11">
        <f t="shared" si="0"/>
        <v>0</v>
      </c>
      <c r="F37" s="10"/>
      <c r="G37" s="11">
        <f t="shared" si="1"/>
        <v>0</v>
      </c>
      <c r="H37" s="10"/>
      <c r="I37" s="11">
        <f t="shared" si="2"/>
        <v>0</v>
      </c>
      <c r="J37" s="10">
        <v>4</v>
      </c>
      <c r="K37" s="11">
        <f t="shared" si="3"/>
        <v>411.4</v>
      </c>
    </row>
    <row r="38" spans="1:11" x14ac:dyDescent="0.5">
      <c r="A38" s="8">
        <v>33</v>
      </c>
      <c r="B38" s="14" t="s">
        <v>45</v>
      </c>
      <c r="C38" s="9" t="s">
        <v>47</v>
      </c>
      <c r="D38" s="10">
        <v>6</v>
      </c>
      <c r="E38" s="11">
        <f t="shared" si="0"/>
        <v>552</v>
      </c>
      <c r="F38" s="10"/>
      <c r="G38" s="11">
        <f t="shared" si="1"/>
        <v>0</v>
      </c>
      <c r="H38" s="10"/>
      <c r="I38" s="11">
        <f t="shared" si="2"/>
        <v>0</v>
      </c>
      <c r="J38" s="10"/>
      <c r="K38" s="11">
        <f t="shared" si="3"/>
        <v>0</v>
      </c>
    </row>
    <row r="39" spans="1:11" x14ac:dyDescent="0.5">
      <c r="A39" s="8">
        <v>34</v>
      </c>
      <c r="B39" s="14" t="s">
        <v>45</v>
      </c>
      <c r="C39" s="9" t="s">
        <v>48</v>
      </c>
      <c r="D39" s="10"/>
      <c r="E39" s="11">
        <f t="shared" si="0"/>
        <v>0</v>
      </c>
      <c r="F39" s="10"/>
      <c r="G39" s="11">
        <f t="shared" si="1"/>
        <v>0</v>
      </c>
      <c r="H39" s="10"/>
      <c r="I39" s="11">
        <f t="shared" si="2"/>
        <v>0</v>
      </c>
      <c r="J39" s="10"/>
      <c r="K39" s="11">
        <f t="shared" si="3"/>
        <v>0</v>
      </c>
    </row>
    <row r="40" spans="1:11" x14ac:dyDescent="0.5">
      <c r="A40" s="8">
        <v>35</v>
      </c>
      <c r="B40" s="9" t="s">
        <v>49</v>
      </c>
      <c r="C40" s="9" t="s">
        <v>49</v>
      </c>
      <c r="D40" s="10">
        <v>1</v>
      </c>
      <c r="E40" s="11">
        <f t="shared" si="0"/>
        <v>92</v>
      </c>
      <c r="F40" s="10"/>
      <c r="G40" s="11">
        <f t="shared" si="1"/>
        <v>0</v>
      </c>
      <c r="H40" s="10"/>
      <c r="I40" s="11">
        <f t="shared" si="2"/>
        <v>0</v>
      </c>
      <c r="J40" s="10"/>
      <c r="K40" s="11">
        <f t="shared" si="3"/>
        <v>0</v>
      </c>
    </row>
    <row r="41" spans="1:11" x14ac:dyDescent="0.5">
      <c r="A41" s="8">
        <v>36</v>
      </c>
      <c r="B41" s="9" t="s">
        <v>50</v>
      </c>
      <c r="C41" s="9" t="s">
        <v>50</v>
      </c>
      <c r="D41" s="10"/>
      <c r="E41" s="11">
        <f t="shared" si="0"/>
        <v>0</v>
      </c>
      <c r="F41" s="10"/>
      <c r="G41" s="11">
        <f t="shared" si="1"/>
        <v>0</v>
      </c>
      <c r="H41" s="10">
        <v>1</v>
      </c>
      <c r="I41" s="11">
        <f t="shared" si="2"/>
        <v>102.85</v>
      </c>
      <c r="J41" s="10">
        <v>1</v>
      </c>
      <c r="K41" s="11">
        <f t="shared" si="3"/>
        <v>102.85</v>
      </c>
    </row>
    <row r="42" spans="1:11" x14ac:dyDescent="0.5">
      <c r="A42" s="8">
        <v>37</v>
      </c>
      <c r="B42" s="9" t="s">
        <v>51</v>
      </c>
      <c r="C42" s="9" t="s">
        <v>51</v>
      </c>
      <c r="D42" s="10">
        <v>2</v>
      </c>
      <c r="E42" s="11">
        <f t="shared" si="0"/>
        <v>184</v>
      </c>
      <c r="F42" s="10"/>
      <c r="G42" s="11">
        <f t="shared" si="1"/>
        <v>0</v>
      </c>
      <c r="H42" s="10">
        <v>3</v>
      </c>
      <c r="I42" s="11">
        <f t="shared" si="2"/>
        <v>308.54999999999995</v>
      </c>
      <c r="J42" s="10"/>
      <c r="K42" s="11">
        <f t="shared" si="3"/>
        <v>0</v>
      </c>
    </row>
    <row r="43" spans="1:11" x14ac:dyDescent="0.5">
      <c r="A43" s="8">
        <v>38</v>
      </c>
      <c r="B43" s="9" t="s">
        <v>52</v>
      </c>
      <c r="C43" s="9" t="s">
        <v>52</v>
      </c>
      <c r="D43" s="10"/>
      <c r="E43" s="11">
        <f t="shared" si="0"/>
        <v>0</v>
      </c>
      <c r="F43" s="10"/>
      <c r="G43" s="11">
        <f t="shared" si="1"/>
        <v>0</v>
      </c>
      <c r="H43" s="10"/>
      <c r="I43" s="11">
        <f t="shared" si="2"/>
        <v>0</v>
      </c>
      <c r="J43" s="10"/>
      <c r="K43" s="11">
        <f t="shared" si="3"/>
        <v>0</v>
      </c>
    </row>
    <row r="44" spans="1:11" x14ac:dyDescent="0.5">
      <c r="A44" s="8">
        <v>39</v>
      </c>
      <c r="B44" s="9" t="s">
        <v>53</v>
      </c>
      <c r="C44" s="9" t="s">
        <v>53</v>
      </c>
      <c r="D44" s="10"/>
      <c r="E44" s="11">
        <f t="shared" si="0"/>
        <v>0</v>
      </c>
      <c r="F44" s="10"/>
      <c r="G44" s="11">
        <f t="shared" si="1"/>
        <v>0</v>
      </c>
      <c r="H44" s="10"/>
      <c r="I44" s="11">
        <f t="shared" si="2"/>
        <v>0</v>
      </c>
      <c r="J44" s="10"/>
      <c r="K44" s="11">
        <f t="shared" si="3"/>
        <v>0</v>
      </c>
    </row>
    <row r="45" spans="1:11" x14ac:dyDescent="0.5">
      <c r="A45" s="8">
        <v>40</v>
      </c>
      <c r="B45" s="9" t="s">
        <v>54</v>
      </c>
      <c r="C45" s="9" t="s">
        <v>54</v>
      </c>
      <c r="D45" s="10"/>
      <c r="E45" s="11">
        <f t="shared" si="0"/>
        <v>0</v>
      </c>
      <c r="F45" s="10">
        <v>10</v>
      </c>
      <c r="G45" s="11">
        <f t="shared" si="1"/>
        <v>1120</v>
      </c>
      <c r="H45" s="10">
        <v>10</v>
      </c>
      <c r="I45" s="11">
        <f t="shared" si="2"/>
        <v>1028.5</v>
      </c>
      <c r="J45" s="10"/>
      <c r="K45" s="11">
        <f t="shared" si="3"/>
        <v>0</v>
      </c>
    </row>
    <row r="46" spans="1:11" x14ac:dyDescent="0.5">
      <c r="A46" s="8">
        <v>41</v>
      </c>
      <c r="B46" s="9" t="s">
        <v>55</v>
      </c>
      <c r="C46" s="9" t="s">
        <v>55</v>
      </c>
      <c r="D46" s="10"/>
      <c r="E46" s="11">
        <f t="shared" si="0"/>
        <v>0</v>
      </c>
      <c r="F46" s="10"/>
      <c r="G46" s="11">
        <f t="shared" si="1"/>
        <v>0</v>
      </c>
      <c r="H46" s="10"/>
      <c r="I46" s="11">
        <f t="shared" si="2"/>
        <v>0</v>
      </c>
      <c r="J46" s="10"/>
      <c r="K46" s="11">
        <f t="shared" si="3"/>
        <v>0</v>
      </c>
    </row>
    <row r="47" spans="1:11" x14ac:dyDescent="0.5">
      <c r="A47" s="8">
        <v>42</v>
      </c>
      <c r="B47" s="9" t="s">
        <v>56</v>
      </c>
      <c r="C47" s="9" t="s">
        <v>56</v>
      </c>
      <c r="D47" s="10"/>
      <c r="E47" s="11">
        <f t="shared" si="0"/>
        <v>0</v>
      </c>
      <c r="F47" s="10">
        <v>3</v>
      </c>
      <c r="G47" s="11">
        <f t="shared" si="1"/>
        <v>336</v>
      </c>
      <c r="H47" s="10"/>
      <c r="I47" s="11">
        <f t="shared" si="2"/>
        <v>0</v>
      </c>
      <c r="J47" s="10"/>
      <c r="K47" s="11">
        <f t="shared" si="3"/>
        <v>0</v>
      </c>
    </row>
    <row r="48" spans="1:11" x14ac:dyDescent="0.5">
      <c r="A48" s="8">
        <v>43</v>
      </c>
      <c r="B48" s="9" t="s">
        <v>57</v>
      </c>
      <c r="C48" s="9" t="s">
        <v>71</v>
      </c>
      <c r="D48" s="10"/>
      <c r="E48" s="11">
        <f t="shared" si="0"/>
        <v>0</v>
      </c>
      <c r="F48" s="10"/>
      <c r="G48" s="11">
        <f>SUM(F48*112)</f>
        <v>0</v>
      </c>
      <c r="H48" s="10"/>
      <c r="I48" s="11">
        <f t="shared" si="2"/>
        <v>0</v>
      </c>
      <c r="J48" s="10">
        <v>2</v>
      </c>
      <c r="K48" s="11">
        <f t="shared" si="3"/>
        <v>205.7</v>
      </c>
    </row>
    <row r="49" spans="1:11" x14ac:dyDescent="0.5">
      <c r="A49" s="8">
        <v>44</v>
      </c>
      <c r="B49" s="9"/>
      <c r="C49" s="9" t="s">
        <v>65</v>
      </c>
      <c r="D49" s="10">
        <v>5</v>
      </c>
      <c r="E49" s="11">
        <f t="shared" si="0"/>
        <v>460</v>
      </c>
      <c r="F49" s="10"/>
      <c r="G49" s="11">
        <f>SUM(F49*112)</f>
        <v>0</v>
      </c>
      <c r="H49" s="10"/>
      <c r="I49" s="11">
        <f t="shared" si="2"/>
        <v>0</v>
      </c>
      <c r="J49" s="10"/>
      <c r="K49" s="11">
        <f t="shared" si="3"/>
        <v>0</v>
      </c>
    </row>
    <row r="50" spans="1:11" x14ac:dyDescent="0.5">
      <c r="A50" s="27" t="s">
        <v>58</v>
      </c>
      <c r="B50" s="27"/>
      <c r="C50" s="27"/>
      <c r="D50" s="15">
        <f t="shared" ref="D50:J50" si="4">+SUM(D6:D49)</f>
        <v>86</v>
      </c>
      <c r="E50" s="7">
        <f t="shared" si="4"/>
        <v>7912</v>
      </c>
      <c r="F50" s="15">
        <f t="shared" si="4"/>
        <v>131</v>
      </c>
      <c r="G50" s="7">
        <f t="shared" si="4"/>
        <v>14672</v>
      </c>
      <c r="H50" s="15">
        <f t="shared" si="4"/>
        <v>74</v>
      </c>
      <c r="I50" s="7">
        <f t="shared" si="4"/>
        <v>7610.9000000000005</v>
      </c>
      <c r="J50" s="15">
        <f t="shared" si="4"/>
        <v>134</v>
      </c>
      <c r="K50" s="7">
        <f t="shared" si="3"/>
        <v>13781.9</v>
      </c>
    </row>
    <row r="51" spans="1:11" x14ac:dyDescent="0.5">
      <c r="A51" s="2"/>
      <c r="B51" s="3"/>
      <c r="C51" s="18" t="s">
        <v>67</v>
      </c>
      <c r="D51" s="2"/>
      <c r="E51" s="2"/>
    </row>
    <row r="52" spans="1:11" x14ac:dyDescent="0.5">
      <c r="C52" s="19" t="s">
        <v>66</v>
      </c>
    </row>
    <row r="53" spans="1:11" x14ac:dyDescent="0.5">
      <c r="C53" s="19" t="s">
        <v>68</v>
      </c>
    </row>
    <row r="54" spans="1:11" x14ac:dyDescent="0.5">
      <c r="C54" s="19" t="s">
        <v>69</v>
      </c>
    </row>
  </sheetData>
  <mergeCells count="11">
    <mergeCell ref="A50:C50"/>
    <mergeCell ref="A3:A5"/>
    <mergeCell ref="B3:B5"/>
    <mergeCell ref="C3:C5"/>
    <mergeCell ref="D4:E4"/>
    <mergeCell ref="A1:K1"/>
    <mergeCell ref="A2:K2"/>
    <mergeCell ref="F4:G4"/>
    <mergeCell ref="H4:I4"/>
    <mergeCell ref="J4:K4"/>
    <mergeCell ref="D3:K3"/>
  </mergeCells>
  <pageMargins left="0.7" right="0.7" top="0.4" bottom="0.54" header="0.3" footer="0.46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A2" sqref="A2:AA2"/>
    </sheetView>
  </sheetViews>
  <sheetFormatPr defaultColWidth="9" defaultRowHeight="21.75" x14ac:dyDescent="0.5"/>
  <cols>
    <col min="1" max="1" width="3.75" style="1" customWidth="1"/>
    <col min="2" max="2" width="30.5" style="1" hidden="1" customWidth="1"/>
    <col min="3" max="3" width="35.75" style="1" customWidth="1"/>
    <col min="4" max="4" width="10.125" style="4" customWidth="1"/>
    <col min="5" max="5" width="9.25" style="4" customWidth="1"/>
    <col min="6" max="6" width="9.5" style="4" customWidth="1"/>
    <col min="7" max="7" width="9.625" style="4" customWidth="1"/>
    <col min="8" max="8" width="8.5" style="4" customWidth="1"/>
    <col min="9" max="9" width="10.125" style="4" customWidth="1"/>
    <col min="10" max="11" width="9" style="1"/>
    <col min="12" max="12" width="9.625" style="1" bestFit="1" customWidth="1"/>
    <col min="13" max="13" width="10" style="1" customWidth="1"/>
    <col min="14" max="14" width="9.25" style="1" customWidth="1"/>
    <col min="15" max="15" width="9.625" style="1" customWidth="1"/>
    <col min="16" max="24" width="9" style="1"/>
    <col min="25" max="25" width="11.125" style="1" customWidth="1"/>
    <col min="26" max="26" width="9" style="1"/>
    <col min="27" max="27" width="11.375" style="1" customWidth="1"/>
    <col min="28" max="16384" width="9" style="1"/>
  </cols>
  <sheetData>
    <row r="1" spans="1:27" s="16" customFormat="1" ht="30.75" x14ac:dyDescent="0.7">
      <c r="A1" s="30" t="s">
        <v>59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</row>
    <row r="2" spans="1:27" ht="24" x14ac:dyDescent="0.55000000000000004">
      <c r="A2" s="21" t="s">
        <v>70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</row>
    <row r="3" spans="1:27" x14ac:dyDescent="0.5">
      <c r="A3" s="28" t="s">
        <v>1</v>
      </c>
      <c r="B3" s="28" t="s">
        <v>2</v>
      </c>
      <c r="C3" s="28" t="s">
        <v>3</v>
      </c>
      <c r="D3" s="32" t="s">
        <v>64</v>
      </c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</row>
    <row r="4" spans="1:27" x14ac:dyDescent="0.5">
      <c r="A4" s="28"/>
      <c r="B4" s="28"/>
      <c r="C4" s="28"/>
      <c r="D4" s="31">
        <v>243162</v>
      </c>
      <c r="E4" s="27"/>
      <c r="F4" s="27"/>
      <c r="G4" s="27"/>
      <c r="H4" s="27"/>
      <c r="I4" s="27"/>
      <c r="J4" s="31">
        <v>243193</v>
      </c>
      <c r="K4" s="27"/>
      <c r="L4" s="27"/>
      <c r="M4" s="27"/>
      <c r="N4" s="27"/>
      <c r="O4" s="27"/>
      <c r="P4" s="31">
        <v>243223</v>
      </c>
      <c r="Q4" s="27"/>
      <c r="R4" s="27"/>
      <c r="S4" s="27"/>
      <c r="T4" s="27"/>
      <c r="U4" s="27"/>
      <c r="V4" s="31">
        <v>243254</v>
      </c>
      <c r="W4" s="27"/>
      <c r="X4" s="27"/>
      <c r="Y4" s="27"/>
      <c r="Z4" s="27"/>
      <c r="AA4" s="27"/>
    </row>
    <row r="5" spans="1:27" x14ac:dyDescent="0.5">
      <c r="A5" s="28"/>
      <c r="B5" s="28"/>
      <c r="C5" s="28"/>
      <c r="D5" s="23" t="s">
        <v>60</v>
      </c>
      <c r="E5" s="23"/>
      <c r="F5" s="23" t="s">
        <v>61</v>
      </c>
      <c r="G5" s="23"/>
      <c r="H5" s="23" t="s">
        <v>62</v>
      </c>
      <c r="I5" s="23"/>
      <c r="J5" s="23" t="s">
        <v>60</v>
      </c>
      <c r="K5" s="23"/>
      <c r="L5" s="23" t="s">
        <v>61</v>
      </c>
      <c r="M5" s="23"/>
      <c r="N5" s="23" t="s">
        <v>62</v>
      </c>
      <c r="O5" s="23"/>
      <c r="P5" s="23" t="s">
        <v>60</v>
      </c>
      <c r="Q5" s="23"/>
      <c r="R5" s="23" t="s">
        <v>61</v>
      </c>
      <c r="S5" s="23"/>
      <c r="T5" s="23" t="s">
        <v>62</v>
      </c>
      <c r="U5" s="23"/>
      <c r="V5" s="23" t="s">
        <v>60</v>
      </c>
      <c r="W5" s="23"/>
      <c r="X5" s="23" t="s">
        <v>61</v>
      </c>
      <c r="Y5" s="23"/>
      <c r="Z5" s="23" t="s">
        <v>62</v>
      </c>
      <c r="AA5" s="23"/>
    </row>
    <row r="6" spans="1:27" x14ac:dyDescent="0.5">
      <c r="A6" s="28"/>
      <c r="B6" s="28"/>
      <c r="C6" s="28"/>
      <c r="D6" s="6" t="s">
        <v>63</v>
      </c>
      <c r="E6" s="6" t="s">
        <v>5</v>
      </c>
      <c r="F6" s="6" t="s">
        <v>63</v>
      </c>
      <c r="G6" s="6" t="s">
        <v>5</v>
      </c>
      <c r="H6" s="17" t="s">
        <v>63</v>
      </c>
      <c r="I6" s="6" t="s">
        <v>5</v>
      </c>
      <c r="J6" s="6" t="s">
        <v>63</v>
      </c>
      <c r="K6" s="6" t="s">
        <v>5</v>
      </c>
      <c r="L6" s="6" t="s">
        <v>63</v>
      </c>
      <c r="M6" s="6" t="s">
        <v>5</v>
      </c>
      <c r="N6" s="6" t="s">
        <v>63</v>
      </c>
      <c r="O6" s="6" t="s">
        <v>5</v>
      </c>
      <c r="P6" s="6" t="s">
        <v>63</v>
      </c>
      <c r="Q6" s="6" t="s">
        <v>5</v>
      </c>
      <c r="R6" s="6" t="s">
        <v>63</v>
      </c>
      <c r="S6" s="6" t="s">
        <v>5</v>
      </c>
      <c r="T6" s="6" t="s">
        <v>63</v>
      </c>
      <c r="U6" s="6" t="s">
        <v>5</v>
      </c>
      <c r="V6" s="6" t="s">
        <v>63</v>
      </c>
      <c r="W6" s="6" t="s">
        <v>5</v>
      </c>
      <c r="X6" s="6" t="s">
        <v>63</v>
      </c>
      <c r="Y6" s="6" t="s">
        <v>5</v>
      </c>
      <c r="Z6" s="6" t="s">
        <v>63</v>
      </c>
      <c r="AA6" s="6" t="s">
        <v>5</v>
      </c>
    </row>
    <row r="7" spans="1:27" x14ac:dyDescent="0.5">
      <c r="A7" s="8">
        <v>1</v>
      </c>
      <c r="B7" s="9" t="s">
        <v>6</v>
      </c>
      <c r="C7" s="9" t="s">
        <v>7</v>
      </c>
      <c r="D7" s="10">
        <v>1</v>
      </c>
      <c r="E7" s="11">
        <v>320</v>
      </c>
      <c r="F7" s="10"/>
      <c r="G7" s="11"/>
      <c r="H7" s="10">
        <f>+D7+F7</f>
        <v>1</v>
      </c>
      <c r="I7" s="11">
        <f>+E7+G7</f>
        <v>320</v>
      </c>
      <c r="J7" s="10"/>
      <c r="K7" s="11"/>
      <c r="L7" s="10"/>
      <c r="M7" s="11"/>
      <c r="N7" s="10">
        <f>+J7+L7</f>
        <v>0</v>
      </c>
      <c r="O7" s="11">
        <f>+K7+M7</f>
        <v>0</v>
      </c>
      <c r="P7" s="10">
        <v>1</v>
      </c>
      <c r="Q7" s="11">
        <v>320</v>
      </c>
      <c r="R7" s="10"/>
      <c r="S7" s="11"/>
      <c r="T7" s="10">
        <f>+P7+R7</f>
        <v>1</v>
      </c>
      <c r="U7" s="11">
        <f>+Q7+S7</f>
        <v>320</v>
      </c>
      <c r="V7" s="10">
        <v>1</v>
      </c>
      <c r="W7" s="11">
        <v>320</v>
      </c>
      <c r="X7" s="10"/>
      <c r="Y7" s="11"/>
      <c r="Z7" s="10">
        <f>+V7+X7</f>
        <v>1</v>
      </c>
      <c r="AA7" s="11">
        <f>+W7+Y7</f>
        <v>320</v>
      </c>
    </row>
    <row r="8" spans="1:27" x14ac:dyDescent="0.5">
      <c r="A8" s="8">
        <v>2</v>
      </c>
      <c r="B8" s="9" t="s">
        <v>6</v>
      </c>
      <c r="C8" s="9" t="s">
        <v>8</v>
      </c>
      <c r="D8" s="10"/>
      <c r="E8" s="11"/>
      <c r="F8" s="10"/>
      <c r="G8" s="11"/>
      <c r="H8" s="10">
        <f>+D8+F8</f>
        <v>0</v>
      </c>
      <c r="I8" s="11">
        <f>+E8+G8</f>
        <v>0</v>
      </c>
      <c r="J8" s="10"/>
      <c r="K8" s="11"/>
      <c r="L8" s="10"/>
      <c r="M8" s="11"/>
      <c r="N8" s="10">
        <f>+J8+L8</f>
        <v>0</v>
      </c>
      <c r="O8" s="11">
        <f>+K8+M8</f>
        <v>0</v>
      </c>
      <c r="P8" s="10"/>
      <c r="Q8" s="11"/>
      <c r="R8" s="10"/>
      <c r="S8" s="11"/>
      <c r="T8" s="10">
        <f>+P8+R8</f>
        <v>0</v>
      </c>
      <c r="U8" s="11">
        <f>+Q8+S8</f>
        <v>0</v>
      </c>
      <c r="V8" s="10">
        <v>2</v>
      </c>
      <c r="W8" s="11">
        <f>290+290</f>
        <v>580</v>
      </c>
      <c r="X8" s="10">
        <v>4</v>
      </c>
      <c r="Y8" s="11">
        <v>8988</v>
      </c>
      <c r="Z8" s="10">
        <f>+V8+X8</f>
        <v>6</v>
      </c>
      <c r="AA8" s="11">
        <f>+W8+Y8</f>
        <v>9568</v>
      </c>
    </row>
    <row r="9" spans="1:27" x14ac:dyDescent="0.5">
      <c r="A9" s="8">
        <v>3</v>
      </c>
      <c r="B9" s="9" t="s">
        <v>6</v>
      </c>
      <c r="C9" s="9" t="s">
        <v>9</v>
      </c>
      <c r="D9" s="10"/>
      <c r="E9" s="11"/>
      <c r="F9" s="10"/>
      <c r="G9" s="11"/>
      <c r="H9" s="10">
        <f t="shared" ref="H9:I50" si="0">+D9+F9</f>
        <v>0</v>
      </c>
      <c r="I9" s="11">
        <f t="shared" si="0"/>
        <v>0</v>
      </c>
      <c r="J9" s="10"/>
      <c r="K9" s="11"/>
      <c r="L9" s="10"/>
      <c r="M9" s="11"/>
      <c r="N9" s="10">
        <f t="shared" ref="N9:N13" si="1">+J9+L9</f>
        <v>0</v>
      </c>
      <c r="O9" s="11">
        <f t="shared" ref="O9:O13" si="2">+K9+M9</f>
        <v>0</v>
      </c>
      <c r="P9" s="10"/>
      <c r="Q9" s="11"/>
      <c r="R9" s="10"/>
      <c r="S9" s="11"/>
      <c r="T9" s="10">
        <f t="shared" ref="T9:T13" si="3">+P9+R9</f>
        <v>0</v>
      </c>
      <c r="U9" s="11">
        <f t="shared" ref="U9:U13" si="4">+Q9+S9</f>
        <v>0</v>
      </c>
      <c r="V9" s="10"/>
      <c r="W9" s="11"/>
      <c r="X9" s="10"/>
      <c r="Y9" s="11"/>
      <c r="Z9" s="10">
        <f t="shared" ref="Z9:Z13" si="5">+V9+X9</f>
        <v>0</v>
      </c>
      <c r="AA9" s="11">
        <f t="shared" ref="AA9:AA13" si="6">+W9+Y9</f>
        <v>0</v>
      </c>
    </row>
    <row r="10" spans="1:27" x14ac:dyDescent="0.5">
      <c r="A10" s="8">
        <v>4</v>
      </c>
      <c r="B10" s="9" t="s">
        <v>10</v>
      </c>
      <c r="C10" s="9" t="s">
        <v>11</v>
      </c>
      <c r="D10" s="10"/>
      <c r="E10" s="11"/>
      <c r="F10" s="10"/>
      <c r="G10" s="11"/>
      <c r="H10" s="10">
        <f t="shared" si="0"/>
        <v>0</v>
      </c>
      <c r="I10" s="11">
        <f t="shared" si="0"/>
        <v>0</v>
      </c>
      <c r="J10" s="10">
        <v>1</v>
      </c>
      <c r="K10" s="11">
        <v>290</v>
      </c>
      <c r="L10" s="10"/>
      <c r="M10" s="11"/>
      <c r="N10" s="10">
        <f t="shared" si="1"/>
        <v>1</v>
      </c>
      <c r="O10" s="11">
        <f t="shared" si="2"/>
        <v>290</v>
      </c>
      <c r="P10" s="10">
        <v>1</v>
      </c>
      <c r="Q10" s="11">
        <v>290</v>
      </c>
      <c r="R10" s="10"/>
      <c r="S10" s="11"/>
      <c r="T10" s="10">
        <f t="shared" si="3"/>
        <v>1</v>
      </c>
      <c r="U10" s="11">
        <f t="shared" si="4"/>
        <v>290</v>
      </c>
      <c r="V10" s="10"/>
      <c r="W10" s="11"/>
      <c r="X10" s="10"/>
      <c r="Y10" s="11"/>
      <c r="Z10" s="10">
        <f t="shared" si="5"/>
        <v>0</v>
      </c>
      <c r="AA10" s="11">
        <f t="shared" si="6"/>
        <v>0</v>
      </c>
    </row>
    <row r="11" spans="1:27" x14ac:dyDescent="0.5">
      <c r="A11" s="8">
        <v>5</v>
      </c>
      <c r="B11" s="9" t="s">
        <v>10</v>
      </c>
      <c r="C11" s="9" t="s">
        <v>12</v>
      </c>
      <c r="D11" s="10"/>
      <c r="E11" s="11"/>
      <c r="F11" s="10"/>
      <c r="G11" s="11"/>
      <c r="H11" s="10">
        <f t="shared" si="0"/>
        <v>0</v>
      </c>
      <c r="I11" s="11">
        <f t="shared" si="0"/>
        <v>0</v>
      </c>
      <c r="J11" s="10">
        <v>1</v>
      </c>
      <c r="K11" s="11">
        <v>890</v>
      </c>
      <c r="L11" s="10"/>
      <c r="M11" s="11"/>
      <c r="N11" s="10">
        <f t="shared" si="1"/>
        <v>1</v>
      </c>
      <c r="O11" s="11">
        <f t="shared" si="2"/>
        <v>890</v>
      </c>
      <c r="P11" s="10"/>
      <c r="Q11" s="11"/>
      <c r="R11" s="10"/>
      <c r="S11" s="11"/>
      <c r="T11" s="10">
        <f t="shared" si="3"/>
        <v>0</v>
      </c>
      <c r="U11" s="11">
        <f t="shared" si="4"/>
        <v>0</v>
      </c>
      <c r="V11" s="10">
        <v>1</v>
      </c>
      <c r="W11" s="11">
        <v>890</v>
      </c>
      <c r="X11" s="10"/>
      <c r="Y11" s="11"/>
      <c r="Z11" s="10">
        <f t="shared" si="5"/>
        <v>1</v>
      </c>
      <c r="AA11" s="11">
        <f t="shared" si="6"/>
        <v>890</v>
      </c>
    </row>
    <row r="12" spans="1:27" x14ac:dyDescent="0.5">
      <c r="A12" s="8">
        <v>6</v>
      </c>
      <c r="B12" s="9" t="s">
        <v>13</v>
      </c>
      <c r="C12" s="9" t="s">
        <v>14</v>
      </c>
      <c r="D12" s="10"/>
      <c r="E12" s="11"/>
      <c r="F12" s="10"/>
      <c r="G12" s="11"/>
      <c r="H12" s="10">
        <f t="shared" si="0"/>
        <v>0</v>
      </c>
      <c r="I12" s="11">
        <f t="shared" si="0"/>
        <v>0</v>
      </c>
      <c r="J12" s="10"/>
      <c r="K12" s="11"/>
      <c r="L12" s="10"/>
      <c r="M12" s="11"/>
      <c r="N12" s="10">
        <f t="shared" si="1"/>
        <v>0</v>
      </c>
      <c r="O12" s="11">
        <f t="shared" si="2"/>
        <v>0</v>
      </c>
      <c r="P12" s="10"/>
      <c r="Q12" s="11"/>
      <c r="R12" s="10"/>
      <c r="S12" s="11"/>
      <c r="T12" s="10">
        <f t="shared" si="3"/>
        <v>0</v>
      </c>
      <c r="U12" s="11">
        <f t="shared" si="4"/>
        <v>0</v>
      </c>
      <c r="V12" s="10"/>
      <c r="W12" s="11"/>
      <c r="X12" s="10"/>
      <c r="Y12" s="11"/>
      <c r="Z12" s="10">
        <f t="shared" si="5"/>
        <v>0</v>
      </c>
      <c r="AA12" s="11">
        <f t="shared" si="6"/>
        <v>0</v>
      </c>
    </row>
    <row r="13" spans="1:27" x14ac:dyDescent="0.5">
      <c r="A13" s="8">
        <v>7</v>
      </c>
      <c r="B13" s="9" t="s">
        <v>13</v>
      </c>
      <c r="C13" s="9" t="s">
        <v>15</v>
      </c>
      <c r="D13" s="10">
        <v>1</v>
      </c>
      <c r="E13" s="11">
        <v>320</v>
      </c>
      <c r="F13" s="10"/>
      <c r="G13" s="11"/>
      <c r="H13" s="10">
        <f t="shared" si="0"/>
        <v>1</v>
      </c>
      <c r="I13" s="11">
        <f t="shared" si="0"/>
        <v>320</v>
      </c>
      <c r="J13" s="10"/>
      <c r="K13" s="11"/>
      <c r="L13" s="10"/>
      <c r="M13" s="11"/>
      <c r="N13" s="10">
        <f t="shared" si="1"/>
        <v>0</v>
      </c>
      <c r="O13" s="11">
        <f t="shared" si="2"/>
        <v>0</v>
      </c>
      <c r="P13" s="10"/>
      <c r="Q13" s="11"/>
      <c r="R13" s="10"/>
      <c r="S13" s="11"/>
      <c r="T13" s="10">
        <f t="shared" si="3"/>
        <v>0</v>
      </c>
      <c r="U13" s="11">
        <f t="shared" si="4"/>
        <v>0</v>
      </c>
      <c r="V13" s="10"/>
      <c r="W13" s="11"/>
      <c r="X13" s="10">
        <v>5</v>
      </c>
      <c r="Y13" s="11">
        <v>11010</v>
      </c>
      <c r="Z13" s="10">
        <f t="shared" si="5"/>
        <v>5</v>
      </c>
      <c r="AA13" s="11">
        <f t="shared" si="6"/>
        <v>11010</v>
      </c>
    </row>
    <row r="14" spans="1:27" x14ac:dyDescent="0.5">
      <c r="A14" s="8">
        <v>8</v>
      </c>
      <c r="B14" s="9" t="s">
        <v>13</v>
      </c>
      <c r="C14" s="9" t="s">
        <v>16</v>
      </c>
      <c r="D14" s="10"/>
      <c r="E14" s="11"/>
      <c r="F14" s="12"/>
      <c r="G14" s="11"/>
      <c r="H14" s="10">
        <f>+D14+F14</f>
        <v>0</v>
      </c>
      <c r="I14" s="11">
        <f>+E14+G14</f>
        <v>0</v>
      </c>
      <c r="J14" s="10"/>
      <c r="K14" s="11"/>
      <c r="L14" s="12">
        <v>4</v>
      </c>
      <c r="M14" s="11">
        <f>9540+600</f>
        <v>10140</v>
      </c>
      <c r="N14" s="10">
        <f>+J14+L14</f>
        <v>4</v>
      </c>
      <c r="O14" s="11">
        <f>+K14+M14</f>
        <v>10140</v>
      </c>
      <c r="P14" s="10"/>
      <c r="Q14" s="11"/>
      <c r="R14" s="12"/>
      <c r="S14" s="11"/>
      <c r="T14" s="10">
        <f>+P14+R14</f>
        <v>0</v>
      </c>
      <c r="U14" s="11">
        <f>+Q14+S14</f>
        <v>0</v>
      </c>
      <c r="V14" s="10"/>
      <c r="W14" s="11"/>
      <c r="X14" s="12"/>
      <c r="Y14" s="11"/>
      <c r="Z14" s="10">
        <f>+V14+X14</f>
        <v>0</v>
      </c>
      <c r="AA14" s="11">
        <f>+W14+Y14</f>
        <v>0</v>
      </c>
    </row>
    <row r="15" spans="1:27" x14ac:dyDescent="0.5">
      <c r="A15" s="8">
        <v>9</v>
      </c>
      <c r="B15" s="9" t="s">
        <v>13</v>
      </c>
      <c r="C15" s="9" t="s">
        <v>17</v>
      </c>
      <c r="D15" s="10"/>
      <c r="E15" s="11"/>
      <c r="F15" s="10"/>
      <c r="G15" s="11"/>
      <c r="H15" s="10">
        <f t="shared" si="0"/>
        <v>0</v>
      </c>
      <c r="I15" s="11">
        <f t="shared" si="0"/>
        <v>0</v>
      </c>
      <c r="J15" s="10"/>
      <c r="K15" s="11"/>
      <c r="L15" s="10"/>
      <c r="M15" s="11"/>
      <c r="N15" s="10">
        <f t="shared" ref="N15:N49" si="7">+J15+L15</f>
        <v>0</v>
      </c>
      <c r="O15" s="11">
        <f t="shared" ref="O15:O22" si="8">+K15+M15</f>
        <v>0</v>
      </c>
      <c r="P15" s="10"/>
      <c r="Q15" s="11"/>
      <c r="R15" s="10"/>
      <c r="S15" s="11"/>
      <c r="T15" s="10">
        <f t="shared" ref="T15:T49" si="9">+P15+R15</f>
        <v>0</v>
      </c>
      <c r="U15" s="11">
        <f t="shared" ref="U15:U22" si="10">+Q15+S15</f>
        <v>0</v>
      </c>
      <c r="V15" s="10"/>
      <c r="W15" s="11"/>
      <c r="X15" s="10"/>
      <c r="Y15" s="11"/>
      <c r="Z15" s="10">
        <f t="shared" ref="Z15:Z49" si="11">+V15+X15</f>
        <v>0</v>
      </c>
      <c r="AA15" s="11">
        <f t="shared" ref="AA15:AA22" si="12">+W15+Y15</f>
        <v>0</v>
      </c>
    </row>
    <row r="16" spans="1:27" x14ac:dyDescent="0.5">
      <c r="A16" s="8">
        <v>10</v>
      </c>
      <c r="B16" s="9" t="s">
        <v>13</v>
      </c>
      <c r="C16" s="9" t="s">
        <v>18</v>
      </c>
      <c r="D16" s="10"/>
      <c r="E16" s="11"/>
      <c r="F16" s="10"/>
      <c r="G16" s="11"/>
      <c r="H16" s="10">
        <f t="shared" si="0"/>
        <v>0</v>
      </c>
      <c r="I16" s="11">
        <f t="shared" si="0"/>
        <v>0</v>
      </c>
      <c r="J16" s="10"/>
      <c r="K16" s="11"/>
      <c r="L16" s="10"/>
      <c r="M16" s="11"/>
      <c r="N16" s="10">
        <f t="shared" si="7"/>
        <v>0</v>
      </c>
      <c r="O16" s="11">
        <f t="shared" si="8"/>
        <v>0</v>
      </c>
      <c r="P16" s="10"/>
      <c r="Q16" s="11"/>
      <c r="R16" s="10"/>
      <c r="S16" s="11"/>
      <c r="T16" s="10">
        <f t="shared" si="9"/>
        <v>0</v>
      </c>
      <c r="U16" s="11">
        <f t="shared" si="10"/>
        <v>0</v>
      </c>
      <c r="V16" s="10"/>
      <c r="W16" s="11"/>
      <c r="X16" s="10"/>
      <c r="Y16" s="11"/>
      <c r="Z16" s="10">
        <f t="shared" si="11"/>
        <v>0</v>
      </c>
      <c r="AA16" s="11">
        <f t="shared" si="12"/>
        <v>0</v>
      </c>
    </row>
    <row r="17" spans="1:27" x14ac:dyDescent="0.5">
      <c r="A17" s="8">
        <v>11</v>
      </c>
      <c r="B17" s="9" t="s">
        <v>13</v>
      </c>
      <c r="C17" s="9" t="s">
        <v>19</v>
      </c>
      <c r="D17" s="10"/>
      <c r="E17" s="11"/>
      <c r="F17" s="10"/>
      <c r="G17" s="11"/>
      <c r="H17" s="10">
        <f t="shared" si="0"/>
        <v>0</v>
      </c>
      <c r="I17" s="11">
        <f t="shared" si="0"/>
        <v>0</v>
      </c>
      <c r="J17" s="10"/>
      <c r="K17" s="11"/>
      <c r="L17" s="10"/>
      <c r="M17" s="11"/>
      <c r="N17" s="10">
        <f t="shared" si="7"/>
        <v>0</v>
      </c>
      <c r="O17" s="11">
        <f t="shared" si="8"/>
        <v>0</v>
      </c>
      <c r="P17" s="10"/>
      <c r="Q17" s="11"/>
      <c r="R17" s="10"/>
      <c r="S17" s="11"/>
      <c r="T17" s="10">
        <f t="shared" si="9"/>
        <v>0</v>
      </c>
      <c r="U17" s="11">
        <f t="shared" si="10"/>
        <v>0</v>
      </c>
      <c r="V17" s="10"/>
      <c r="W17" s="11"/>
      <c r="X17" s="10"/>
      <c r="Y17" s="11"/>
      <c r="Z17" s="10">
        <f t="shared" si="11"/>
        <v>0</v>
      </c>
      <c r="AA17" s="11">
        <f t="shared" si="12"/>
        <v>0</v>
      </c>
    </row>
    <row r="18" spans="1:27" x14ac:dyDescent="0.5">
      <c r="A18" s="8">
        <v>12</v>
      </c>
      <c r="B18" s="9" t="s">
        <v>20</v>
      </c>
      <c r="C18" s="9" t="s">
        <v>20</v>
      </c>
      <c r="D18" s="10"/>
      <c r="E18" s="11"/>
      <c r="F18" s="10"/>
      <c r="G18" s="11"/>
      <c r="H18" s="10">
        <f t="shared" si="0"/>
        <v>0</v>
      </c>
      <c r="I18" s="11">
        <f t="shared" si="0"/>
        <v>0</v>
      </c>
      <c r="J18" s="10"/>
      <c r="K18" s="11"/>
      <c r="L18" s="10"/>
      <c r="M18" s="11"/>
      <c r="N18" s="10">
        <f t="shared" si="7"/>
        <v>0</v>
      </c>
      <c r="O18" s="11">
        <f t="shared" si="8"/>
        <v>0</v>
      </c>
      <c r="P18" s="10"/>
      <c r="Q18" s="11"/>
      <c r="R18" s="10"/>
      <c r="S18" s="11"/>
      <c r="T18" s="10">
        <f t="shared" si="9"/>
        <v>0</v>
      </c>
      <c r="U18" s="11">
        <f t="shared" si="10"/>
        <v>0</v>
      </c>
      <c r="V18" s="10"/>
      <c r="W18" s="11"/>
      <c r="X18" s="10"/>
      <c r="Y18" s="11"/>
      <c r="Z18" s="10">
        <f t="shared" si="11"/>
        <v>0</v>
      </c>
      <c r="AA18" s="11">
        <f t="shared" si="12"/>
        <v>0</v>
      </c>
    </row>
    <row r="19" spans="1:27" x14ac:dyDescent="0.5">
      <c r="A19" s="8">
        <v>13</v>
      </c>
      <c r="B19" s="9" t="s">
        <v>21</v>
      </c>
      <c r="C19" s="9" t="s">
        <v>21</v>
      </c>
      <c r="D19" s="10"/>
      <c r="E19" s="11"/>
      <c r="F19" s="10"/>
      <c r="G19" s="11"/>
      <c r="H19" s="10">
        <f t="shared" si="0"/>
        <v>0</v>
      </c>
      <c r="I19" s="11">
        <f t="shared" si="0"/>
        <v>0</v>
      </c>
      <c r="J19" s="10">
        <v>1</v>
      </c>
      <c r="K19" s="11">
        <v>290</v>
      </c>
      <c r="L19" s="10"/>
      <c r="M19" s="11"/>
      <c r="N19" s="10">
        <f t="shared" si="7"/>
        <v>1</v>
      </c>
      <c r="O19" s="11">
        <f t="shared" si="8"/>
        <v>290</v>
      </c>
      <c r="P19" s="10"/>
      <c r="Q19" s="11"/>
      <c r="R19" s="10"/>
      <c r="S19" s="11"/>
      <c r="T19" s="10">
        <f t="shared" si="9"/>
        <v>0</v>
      </c>
      <c r="U19" s="11">
        <f t="shared" si="10"/>
        <v>0</v>
      </c>
      <c r="V19" s="10"/>
      <c r="W19" s="11"/>
      <c r="X19" s="10"/>
      <c r="Y19" s="11"/>
      <c r="Z19" s="10">
        <f t="shared" si="11"/>
        <v>0</v>
      </c>
      <c r="AA19" s="11">
        <f t="shared" si="12"/>
        <v>0</v>
      </c>
    </row>
    <row r="20" spans="1:27" x14ac:dyDescent="0.5">
      <c r="A20" s="8">
        <v>14</v>
      </c>
      <c r="B20" s="9" t="s">
        <v>22</v>
      </c>
      <c r="C20" s="13" t="s">
        <v>22</v>
      </c>
      <c r="D20" s="10"/>
      <c r="E20" s="11"/>
      <c r="F20" s="10"/>
      <c r="G20" s="11"/>
      <c r="H20" s="10">
        <f t="shared" si="0"/>
        <v>0</v>
      </c>
      <c r="I20" s="11">
        <f t="shared" si="0"/>
        <v>0</v>
      </c>
      <c r="J20" s="10"/>
      <c r="K20" s="11"/>
      <c r="L20" s="10"/>
      <c r="M20" s="11"/>
      <c r="N20" s="10">
        <f t="shared" si="7"/>
        <v>0</v>
      </c>
      <c r="O20" s="11">
        <f t="shared" si="8"/>
        <v>0</v>
      </c>
      <c r="P20" s="10"/>
      <c r="Q20" s="11"/>
      <c r="R20" s="10"/>
      <c r="S20" s="11"/>
      <c r="T20" s="10">
        <f t="shared" si="9"/>
        <v>0</v>
      </c>
      <c r="U20" s="11">
        <f t="shared" si="10"/>
        <v>0</v>
      </c>
      <c r="V20" s="10"/>
      <c r="W20" s="11"/>
      <c r="X20" s="10"/>
      <c r="Y20" s="11"/>
      <c r="Z20" s="10">
        <f t="shared" si="11"/>
        <v>0</v>
      </c>
      <c r="AA20" s="11">
        <f t="shared" si="12"/>
        <v>0</v>
      </c>
    </row>
    <row r="21" spans="1:27" x14ac:dyDescent="0.5">
      <c r="A21" s="8">
        <v>15</v>
      </c>
      <c r="B21" s="9" t="s">
        <v>23</v>
      </c>
      <c r="C21" s="9" t="s">
        <v>24</v>
      </c>
      <c r="D21" s="10"/>
      <c r="E21" s="11"/>
      <c r="F21" s="10"/>
      <c r="G21" s="11"/>
      <c r="H21" s="10">
        <f t="shared" si="0"/>
        <v>0</v>
      </c>
      <c r="I21" s="11">
        <f t="shared" si="0"/>
        <v>0</v>
      </c>
      <c r="J21" s="10"/>
      <c r="K21" s="11"/>
      <c r="L21" s="10">
        <v>5</v>
      </c>
      <c r="M21" s="11">
        <v>2620</v>
      </c>
      <c r="N21" s="10">
        <f t="shared" si="7"/>
        <v>5</v>
      </c>
      <c r="O21" s="11">
        <f t="shared" si="8"/>
        <v>2620</v>
      </c>
      <c r="P21" s="10"/>
      <c r="Q21" s="11"/>
      <c r="R21" s="10"/>
      <c r="S21" s="11"/>
      <c r="T21" s="10">
        <f t="shared" si="9"/>
        <v>0</v>
      </c>
      <c r="U21" s="11">
        <f t="shared" si="10"/>
        <v>0</v>
      </c>
      <c r="V21" s="10"/>
      <c r="W21" s="11"/>
      <c r="X21" s="10"/>
      <c r="Y21" s="11"/>
      <c r="Z21" s="10">
        <f t="shared" si="11"/>
        <v>0</v>
      </c>
      <c r="AA21" s="11">
        <f t="shared" si="12"/>
        <v>0</v>
      </c>
    </row>
    <row r="22" spans="1:27" x14ac:dyDescent="0.5">
      <c r="A22" s="8">
        <v>16</v>
      </c>
      <c r="B22" s="9" t="s">
        <v>23</v>
      </c>
      <c r="C22" s="9" t="s">
        <v>25</v>
      </c>
      <c r="D22" s="10"/>
      <c r="E22" s="11"/>
      <c r="F22" s="10"/>
      <c r="G22" s="11"/>
      <c r="H22" s="10">
        <f t="shared" si="0"/>
        <v>0</v>
      </c>
      <c r="I22" s="11">
        <f t="shared" si="0"/>
        <v>0</v>
      </c>
      <c r="J22" s="10"/>
      <c r="K22" s="11"/>
      <c r="L22" s="10"/>
      <c r="M22" s="11"/>
      <c r="N22" s="10">
        <f t="shared" si="7"/>
        <v>0</v>
      </c>
      <c r="O22" s="11">
        <f t="shared" si="8"/>
        <v>0</v>
      </c>
      <c r="P22" s="10"/>
      <c r="Q22" s="11"/>
      <c r="R22" s="10"/>
      <c r="S22" s="11"/>
      <c r="T22" s="10">
        <f t="shared" si="9"/>
        <v>0</v>
      </c>
      <c r="U22" s="11">
        <f t="shared" si="10"/>
        <v>0</v>
      </c>
      <c r="V22" s="10"/>
      <c r="W22" s="11"/>
      <c r="X22" s="10"/>
      <c r="Y22" s="11"/>
      <c r="Z22" s="10">
        <f t="shared" si="11"/>
        <v>0</v>
      </c>
      <c r="AA22" s="11">
        <f t="shared" si="12"/>
        <v>0</v>
      </c>
    </row>
    <row r="23" spans="1:27" x14ac:dyDescent="0.5">
      <c r="A23" s="8">
        <v>17</v>
      </c>
      <c r="B23" s="9" t="s">
        <v>23</v>
      </c>
      <c r="C23" s="9" t="s">
        <v>26</v>
      </c>
      <c r="D23" s="10"/>
      <c r="E23" s="11"/>
      <c r="F23" s="10"/>
      <c r="G23" s="11"/>
      <c r="H23" s="10">
        <f t="shared" si="0"/>
        <v>0</v>
      </c>
      <c r="I23" s="11">
        <f>+E23+G23</f>
        <v>0</v>
      </c>
      <c r="J23" s="10"/>
      <c r="K23" s="11"/>
      <c r="L23" s="10"/>
      <c r="M23" s="11"/>
      <c r="N23" s="10">
        <f t="shared" si="7"/>
        <v>0</v>
      </c>
      <c r="O23" s="11">
        <f>+K23+M23</f>
        <v>0</v>
      </c>
      <c r="P23" s="10"/>
      <c r="Q23" s="11"/>
      <c r="R23" s="10"/>
      <c r="S23" s="11"/>
      <c r="T23" s="10">
        <f t="shared" si="9"/>
        <v>0</v>
      </c>
      <c r="U23" s="11">
        <f>+Q23+S23</f>
        <v>0</v>
      </c>
      <c r="V23" s="10"/>
      <c r="W23" s="11"/>
      <c r="X23" s="10"/>
      <c r="Y23" s="11"/>
      <c r="Z23" s="10">
        <f t="shared" si="11"/>
        <v>0</v>
      </c>
      <c r="AA23" s="11">
        <f>+W23+Y23</f>
        <v>0</v>
      </c>
    </row>
    <row r="24" spans="1:27" x14ac:dyDescent="0.5">
      <c r="A24" s="8">
        <v>18</v>
      </c>
      <c r="B24" s="9" t="s">
        <v>27</v>
      </c>
      <c r="C24" s="9" t="s">
        <v>28</v>
      </c>
      <c r="D24" s="10"/>
      <c r="E24" s="11"/>
      <c r="F24" s="10"/>
      <c r="G24" s="11"/>
      <c r="H24" s="10">
        <f t="shared" si="0"/>
        <v>0</v>
      </c>
      <c r="I24" s="11">
        <f t="shared" si="0"/>
        <v>0</v>
      </c>
      <c r="J24" s="10"/>
      <c r="K24" s="11"/>
      <c r="L24" s="10"/>
      <c r="M24" s="11"/>
      <c r="N24" s="10">
        <f t="shared" si="7"/>
        <v>0</v>
      </c>
      <c r="O24" s="11">
        <f t="shared" ref="O24:O50" si="13">+K24+M24</f>
        <v>0</v>
      </c>
      <c r="P24" s="10"/>
      <c r="Q24" s="11"/>
      <c r="R24" s="10"/>
      <c r="S24" s="11"/>
      <c r="T24" s="10">
        <f t="shared" si="9"/>
        <v>0</v>
      </c>
      <c r="U24" s="11">
        <f t="shared" ref="U24:U50" si="14">+Q24+S24</f>
        <v>0</v>
      </c>
      <c r="V24" s="10"/>
      <c r="W24" s="11"/>
      <c r="X24" s="10"/>
      <c r="Y24" s="11"/>
      <c r="Z24" s="10">
        <f t="shared" si="11"/>
        <v>0</v>
      </c>
      <c r="AA24" s="11">
        <f t="shared" ref="AA24:AA50" si="15">+W24+Y24</f>
        <v>0</v>
      </c>
    </row>
    <row r="25" spans="1:27" x14ac:dyDescent="0.5">
      <c r="A25" s="8">
        <v>19</v>
      </c>
      <c r="B25" s="9" t="s">
        <v>27</v>
      </c>
      <c r="C25" s="9" t="s">
        <v>29</v>
      </c>
      <c r="D25" s="10"/>
      <c r="E25" s="11"/>
      <c r="F25" s="10"/>
      <c r="G25" s="11"/>
      <c r="H25" s="10">
        <f t="shared" si="0"/>
        <v>0</v>
      </c>
      <c r="I25" s="11">
        <f t="shared" si="0"/>
        <v>0</v>
      </c>
      <c r="J25" s="10"/>
      <c r="K25" s="11"/>
      <c r="L25" s="10"/>
      <c r="M25" s="11"/>
      <c r="N25" s="10">
        <f t="shared" si="7"/>
        <v>0</v>
      </c>
      <c r="O25" s="11">
        <f t="shared" si="13"/>
        <v>0</v>
      </c>
      <c r="P25" s="10"/>
      <c r="Q25" s="11"/>
      <c r="R25" s="10">
        <v>1</v>
      </c>
      <c r="S25" s="11">
        <v>3400</v>
      </c>
      <c r="T25" s="10">
        <f t="shared" si="9"/>
        <v>1</v>
      </c>
      <c r="U25" s="11">
        <f t="shared" si="14"/>
        <v>3400</v>
      </c>
      <c r="V25" s="10"/>
      <c r="W25" s="11"/>
      <c r="X25" s="10"/>
      <c r="Y25" s="11"/>
      <c r="Z25" s="10">
        <f t="shared" si="11"/>
        <v>0</v>
      </c>
      <c r="AA25" s="11">
        <f t="shared" si="15"/>
        <v>0</v>
      </c>
    </row>
    <row r="26" spans="1:27" x14ac:dyDescent="0.5">
      <c r="A26" s="8">
        <v>20</v>
      </c>
      <c r="B26" s="9" t="s">
        <v>27</v>
      </c>
      <c r="C26" s="9" t="s">
        <v>30</v>
      </c>
      <c r="D26" s="10"/>
      <c r="E26" s="11"/>
      <c r="F26" s="10">
        <v>1</v>
      </c>
      <c r="G26" s="11">
        <v>2000</v>
      </c>
      <c r="H26" s="10">
        <f t="shared" si="0"/>
        <v>1</v>
      </c>
      <c r="I26" s="11">
        <f t="shared" si="0"/>
        <v>2000</v>
      </c>
      <c r="J26" s="10"/>
      <c r="K26" s="11"/>
      <c r="L26" s="10">
        <v>1</v>
      </c>
      <c r="M26" s="11">
        <v>2000</v>
      </c>
      <c r="N26" s="10">
        <f t="shared" si="7"/>
        <v>1</v>
      </c>
      <c r="O26" s="11">
        <f t="shared" si="13"/>
        <v>2000</v>
      </c>
      <c r="P26" s="10"/>
      <c r="Q26" s="11"/>
      <c r="R26" s="10"/>
      <c r="S26" s="11"/>
      <c r="T26" s="10">
        <f t="shared" si="9"/>
        <v>0</v>
      </c>
      <c r="U26" s="11">
        <f t="shared" si="14"/>
        <v>0</v>
      </c>
      <c r="V26" s="10"/>
      <c r="W26" s="11"/>
      <c r="X26" s="10">
        <v>2</v>
      </c>
      <c r="Y26" s="11">
        <v>4000</v>
      </c>
      <c r="Z26" s="10">
        <f t="shared" si="11"/>
        <v>2</v>
      </c>
      <c r="AA26" s="11">
        <f t="shared" si="15"/>
        <v>4000</v>
      </c>
    </row>
    <row r="27" spans="1:27" x14ac:dyDescent="0.5">
      <c r="A27" s="8">
        <v>21</v>
      </c>
      <c r="B27" s="9" t="s">
        <v>27</v>
      </c>
      <c r="C27" s="9" t="s">
        <v>31</v>
      </c>
      <c r="D27" s="10"/>
      <c r="E27" s="11"/>
      <c r="F27" s="10"/>
      <c r="G27" s="11"/>
      <c r="H27" s="10">
        <f t="shared" si="0"/>
        <v>0</v>
      </c>
      <c r="I27" s="11">
        <f t="shared" si="0"/>
        <v>0</v>
      </c>
      <c r="J27" s="10"/>
      <c r="K27" s="11"/>
      <c r="L27" s="10"/>
      <c r="M27" s="11"/>
      <c r="N27" s="10">
        <f t="shared" si="7"/>
        <v>0</v>
      </c>
      <c r="O27" s="11">
        <f t="shared" si="13"/>
        <v>0</v>
      </c>
      <c r="P27" s="10">
        <v>1</v>
      </c>
      <c r="Q27" s="11">
        <v>890</v>
      </c>
      <c r="R27" s="10"/>
      <c r="S27" s="11"/>
      <c r="T27" s="10">
        <f t="shared" si="9"/>
        <v>1</v>
      </c>
      <c r="U27" s="11">
        <f t="shared" si="14"/>
        <v>890</v>
      </c>
      <c r="V27" s="10"/>
      <c r="W27" s="11"/>
      <c r="X27" s="10"/>
      <c r="Y27" s="11"/>
      <c r="Z27" s="10">
        <f t="shared" si="11"/>
        <v>0</v>
      </c>
      <c r="AA27" s="11">
        <f t="shared" si="15"/>
        <v>0</v>
      </c>
    </row>
    <row r="28" spans="1:27" x14ac:dyDescent="0.5">
      <c r="A28" s="8">
        <v>22</v>
      </c>
      <c r="B28" s="9" t="s">
        <v>27</v>
      </c>
      <c r="C28" s="9" t="s">
        <v>32</v>
      </c>
      <c r="D28" s="10"/>
      <c r="E28" s="11"/>
      <c r="F28" s="10"/>
      <c r="G28" s="11"/>
      <c r="H28" s="10">
        <f t="shared" si="0"/>
        <v>0</v>
      </c>
      <c r="I28" s="11">
        <f t="shared" si="0"/>
        <v>0</v>
      </c>
      <c r="J28" s="10"/>
      <c r="K28" s="11"/>
      <c r="L28" s="10"/>
      <c r="M28" s="11"/>
      <c r="N28" s="10">
        <f t="shared" si="7"/>
        <v>0</v>
      </c>
      <c r="O28" s="11">
        <f t="shared" si="13"/>
        <v>0</v>
      </c>
      <c r="P28" s="10"/>
      <c r="Q28" s="11"/>
      <c r="R28" s="10"/>
      <c r="S28" s="11"/>
      <c r="T28" s="10">
        <f t="shared" si="9"/>
        <v>0</v>
      </c>
      <c r="U28" s="11">
        <f t="shared" si="14"/>
        <v>0</v>
      </c>
      <c r="V28" s="10"/>
      <c r="W28" s="11"/>
      <c r="X28" s="10"/>
      <c r="Y28" s="11"/>
      <c r="Z28" s="10">
        <f t="shared" si="11"/>
        <v>0</v>
      </c>
      <c r="AA28" s="11">
        <f t="shared" si="15"/>
        <v>0</v>
      </c>
    </row>
    <row r="29" spans="1:27" x14ac:dyDescent="0.5">
      <c r="A29" s="8">
        <v>23</v>
      </c>
      <c r="B29" s="9" t="s">
        <v>27</v>
      </c>
      <c r="C29" s="9" t="s">
        <v>33</v>
      </c>
      <c r="D29" s="10">
        <v>1</v>
      </c>
      <c r="E29" s="11">
        <v>320</v>
      </c>
      <c r="F29" s="10"/>
      <c r="G29" s="11"/>
      <c r="H29" s="10">
        <f t="shared" si="0"/>
        <v>1</v>
      </c>
      <c r="I29" s="11">
        <f t="shared" si="0"/>
        <v>320</v>
      </c>
      <c r="J29" s="10"/>
      <c r="K29" s="11"/>
      <c r="L29" s="10">
        <v>6</v>
      </c>
      <c r="M29" s="11">
        <v>2810</v>
      </c>
      <c r="N29" s="10">
        <f t="shared" si="7"/>
        <v>6</v>
      </c>
      <c r="O29" s="11">
        <f t="shared" si="13"/>
        <v>2810</v>
      </c>
      <c r="P29" s="10">
        <v>1</v>
      </c>
      <c r="Q29" s="11">
        <v>890</v>
      </c>
      <c r="R29" s="10"/>
      <c r="S29" s="11"/>
      <c r="T29" s="10">
        <f t="shared" si="9"/>
        <v>1</v>
      </c>
      <c r="U29" s="11">
        <f t="shared" si="14"/>
        <v>890</v>
      </c>
      <c r="V29" s="10"/>
      <c r="W29" s="11"/>
      <c r="X29" s="10">
        <v>2</v>
      </c>
      <c r="Y29" s="11">
        <v>640</v>
      </c>
      <c r="Z29" s="10">
        <f t="shared" si="11"/>
        <v>2</v>
      </c>
      <c r="AA29" s="11">
        <f t="shared" si="15"/>
        <v>640</v>
      </c>
    </row>
    <row r="30" spans="1:27" x14ac:dyDescent="0.5">
      <c r="A30" s="8">
        <v>24</v>
      </c>
      <c r="B30" s="9" t="s">
        <v>34</v>
      </c>
      <c r="C30" s="9" t="s">
        <v>34</v>
      </c>
      <c r="D30" s="10"/>
      <c r="E30" s="11"/>
      <c r="F30" s="10"/>
      <c r="G30" s="11"/>
      <c r="H30" s="10">
        <f t="shared" si="0"/>
        <v>0</v>
      </c>
      <c r="I30" s="11">
        <f t="shared" si="0"/>
        <v>0</v>
      </c>
      <c r="J30" s="10"/>
      <c r="K30" s="11"/>
      <c r="L30" s="10"/>
      <c r="M30" s="11"/>
      <c r="N30" s="10">
        <f t="shared" si="7"/>
        <v>0</v>
      </c>
      <c r="O30" s="11">
        <f t="shared" si="13"/>
        <v>0</v>
      </c>
      <c r="P30" s="10"/>
      <c r="Q30" s="11"/>
      <c r="R30" s="10"/>
      <c r="S30" s="11"/>
      <c r="T30" s="10">
        <f t="shared" si="9"/>
        <v>0</v>
      </c>
      <c r="U30" s="11">
        <f t="shared" si="14"/>
        <v>0</v>
      </c>
      <c r="V30" s="10"/>
      <c r="W30" s="11"/>
      <c r="X30" s="10"/>
      <c r="Y30" s="11"/>
      <c r="Z30" s="10">
        <f t="shared" si="11"/>
        <v>0</v>
      </c>
      <c r="AA30" s="11">
        <f t="shared" si="15"/>
        <v>0</v>
      </c>
    </row>
    <row r="31" spans="1:27" x14ac:dyDescent="0.5">
      <c r="A31" s="8">
        <v>25</v>
      </c>
      <c r="B31" s="9" t="s">
        <v>35</v>
      </c>
      <c r="C31" s="9" t="s">
        <v>36</v>
      </c>
      <c r="D31" s="10"/>
      <c r="E31" s="11"/>
      <c r="F31" s="10"/>
      <c r="G31" s="11"/>
      <c r="H31" s="10">
        <f t="shared" si="0"/>
        <v>0</v>
      </c>
      <c r="I31" s="11">
        <f t="shared" si="0"/>
        <v>0</v>
      </c>
      <c r="J31" s="10"/>
      <c r="K31" s="11"/>
      <c r="L31" s="10"/>
      <c r="M31" s="11"/>
      <c r="N31" s="10">
        <f t="shared" si="7"/>
        <v>0</v>
      </c>
      <c r="O31" s="11">
        <f t="shared" si="13"/>
        <v>0</v>
      </c>
      <c r="P31" s="10"/>
      <c r="Q31" s="11"/>
      <c r="R31" s="10"/>
      <c r="S31" s="11"/>
      <c r="T31" s="10">
        <f t="shared" si="9"/>
        <v>0</v>
      </c>
      <c r="U31" s="11">
        <f t="shared" si="14"/>
        <v>0</v>
      </c>
      <c r="V31" s="10"/>
      <c r="W31" s="11"/>
      <c r="X31" s="10">
        <v>1</v>
      </c>
      <c r="Y31" s="11">
        <v>500</v>
      </c>
      <c r="Z31" s="10">
        <f t="shared" si="11"/>
        <v>1</v>
      </c>
      <c r="AA31" s="11">
        <f t="shared" si="15"/>
        <v>500</v>
      </c>
    </row>
    <row r="32" spans="1:27" x14ac:dyDescent="0.5">
      <c r="A32" s="8">
        <v>26</v>
      </c>
      <c r="B32" s="9" t="s">
        <v>35</v>
      </c>
      <c r="C32" s="9" t="s">
        <v>37</v>
      </c>
      <c r="D32" s="10"/>
      <c r="E32" s="11"/>
      <c r="F32" s="10"/>
      <c r="G32" s="11"/>
      <c r="H32" s="10">
        <f t="shared" si="0"/>
        <v>0</v>
      </c>
      <c r="I32" s="11">
        <f t="shared" si="0"/>
        <v>0</v>
      </c>
      <c r="J32" s="10"/>
      <c r="K32" s="11"/>
      <c r="L32" s="10"/>
      <c r="M32" s="11"/>
      <c r="N32" s="10">
        <f t="shared" si="7"/>
        <v>0</v>
      </c>
      <c r="O32" s="11">
        <f t="shared" si="13"/>
        <v>0</v>
      </c>
      <c r="P32" s="10"/>
      <c r="Q32" s="11"/>
      <c r="R32" s="10"/>
      <c r="S32" s="11"/>
      <c r="T32" s="10">
        <f t="shared" si="9"/>
        <v>0</v>
      </c>
      <c r="U32" s="11">
        <f t="shared" si="14"/>
        <v>0</v>
      </c>
      <c r="V32" s="10"/>
      <c r="W32" s="11"/>
      <c r="X32" s="10"/>
      <c r="Y32" s="11"/>
      <c r="Z32" s="10">
        <f t="shared" si="11"/>
        <v>0</v>
      </c>
      <c r="AA32" s="11">
        <f t="shared" si="15"/>
        <v>0</v>
      </c>
    </row>
    <row r="33" spans="1:27" x14ac:dyDescent="0.5">
      <c r="A33" s="8">
        <v>27</v>
      </c>
      <c r="B33" s="9" t="s">
        <v>38</v>
      </c>
      <c r="C33" s="9" t="s">
        <v>39</v>
      </c>
      <c r="D33" s="10"/>
      <c r="E33" s="11"/>
      <c r="F33" s="10"/>
      <c r="G33" s="11"/>
      <c r="H33" s="10">
        <f t="shared" si="0"/>
        <v>0</v>
      </c>
      <c r="I33" s="11">
        <f t="shared" si="0"/>
        <v>0</v>
      </c>
      <c r="J33" s="10">
        <v>1</v>
      </c>
      <c r="K33" s="11">
        <v>320</v>
      </c>
      <c r="L33" s="10"/>
      <c r="M33" s="11"/>
      <c r="N33" s="10">
        <f t="shared" si="7"/>
        <v>1</v>
      </c>
      <c r="O33" s="11">
        <f t="shared" si="13"/>
        <v>320</v>
      </c>
      <c r="P33" s="10"/>
      <c r="Q33" s="11"/>
      <c r="R33" s="10"/>
      <c r="S33" s="11"/>
      <c r="T33" s="10">
        <f t="shared" si="9"/>
        <v>0</v>
      </c>
      <c r="U33" s="11">
        <f t="shared" si="14"/>
        <v>0</v>
      </c>
      <c r="V33" s="10">
        <v>2</v>
      </c>
      <c r="W33" s="11">
        <f>320+890</f>
        <v>1210</v>
      </c>
      <c r="X33" s="10"/>
      <c r="Y33" s="11"/>
      <c r="Z33" s="10">
        <f t="shared" si="11"/>
        <v>2</v>
      </c>
      <c r="AA33" s="11">
        <f t="shared" si="15"/>
        <v>1210</v>
      </c>
    </row>
    <row r="34" spans="1:27" x14ac:dyDescent="0.5">
      <c r="A34" s="8">
        <v>28</v>
      </c>
      <c r="B34" s="9" t="s">
        <v>40</v>
      </c>
      <c r="C34" s="9" t="s">
        <v>40</v>
      </c>
      <c r="D34" s="10"/>
      <c r="E34" s="11"/>
      <c r="F34" s="10"/>
      <c r="G34" s="11"/>
      <c r="H34" s="10">
        <f t="shared" si="0"/>
        <v>0</v>
      </c>
      <c r="I34" s="11">
        <f t="shared" si="0"/>
        <v>0</v>
      </c>
      <c r="J34" s="10"/>
      <c r="K34" s="11"/>
      <c r="L34" s="10"/>
      <c r="M34" s="11"/>
      <c r="N34" s="10">
        <f t="shared" si="7"/>
        <v>0</v>
      </c>
      <c r="O34" s="11">
        <f t="shared" si="13"/>
        <v>0</v>
      </c>
      <c r="P34" s="10"/>
      <c r="Q34" s="11"/>
      <c r="R34" s="10"/>
      <c r="S34" s="11"/>
      <c r="T34" s="10">
        <f t="shared" si="9"/>
        <v>0</v>
      </c>
      <c r="U34" s="11">
        <f t="shared" si="14"/>
        <v>0</v>
      </c>
      <c r="V34" s="10">
        <v>1</v>
      </c>
      <c r="W34" s="11">
        <v>890</v>
      </c>
      <c r="X34" s="10"/>
      <c r="Y34" s="11"/>
      <c r="Z34" s="10">
        <f t="shared" si="11"/>
        <v>1</v>
      </c>
      <c r="AA34" s="11">
        <f t="shared" si="15"/>
        <v>890</v>
      </c>
    </row>
    <row r="35" spans="1:27" x14ac:dyDescent="0.5">
      <c r="A35" s="8">
        <v>29</v>
      </c>
      <c r="B35" s="9" t="s">
        <v>41</v>
      </c>
      <c r="C35" s="9" t="s">
        <v>41</v>
      </c>
      <c r="D35" s="10"/>
      <c r="E35" s="11"/>
      <c r="F35" s="10"/>
      <c r="G35" s="11"/>
      <c r="H35" s="10">
        <f t="shared" si="0"/>
        <v>0</v>
      </c>
      <c r="I35" s="11">
        <f t="shared" si="0"/>
        <v>0</v>
      </c>
      <c r="J35" s="10"/>
      <c r="K35" s="11"/>
      <c r="L35" s="10"/>
      <c r="M35" s="11"/>
      <c r="N35" s="10">
        <f t="shared" si="7"/>
        <v>0</v>
      </c>
      <c r="O35" s="11">
        <f t="shared" si="13"/>
        <v>0</v>
      </c>
      <c r="P35" s="10"/>
      <c r="Q35" s="11"/>
      <c r="R35" s="10"/>
      <c r="S35" s="11"/>
      <c r="T35" s="10">
        <f t="shared" si="9"/>
        <v>0</v>
      </c>
      <c r="U35" s="11">
        <f t="shared" si="14"/>
        <v>0</v>
      </c>
      <c r="V35" s="10"/>
      <c r="W35" s="11"/>
      <c r="X35" s="10">
        <v>1</v>
      </c>
      <c r="Y35" s="11">
        <v>800</v>
      </c>
      <c r="Z35" s="10">
        <f t="shared" si="11"/>
        <v>1</v>
      </c>
      <c r="AA35" s="11">
        <f t="shared" si="15"/>
        <v>800</v>
      </c>
    </row>
    <row r="36" spans="1:27" x14ac:dyDescent="0.5">
      <c r="A36" s="8">
        <v>30</v>
      </c>
      <c r="B36" s="9" t="s">
        <v>42</v>
      </c>
      <c r="C36" s="9" t="s">
        <v>42</v>
      </c>
      <c r="D36" s="10"/>
      <c r="E36" s="11"/>
      <c r="F36" s="10"/>
      <c r="G36" s="11"/>
      <c r="H36" s="10">
        <f t="shared" si="0"/>
        <v>0</v>
      </c>
      <c r="I36" s="11">
        <f t="shared" si="0"/>
        <v>0</v>
      </c>
      <c r="J36" s="10"/>
      <c r="K36" s="11"/>
      <c r="L36" s="10"/>
      <c r="M36" s="11"/>
      <c r="N36" s="10">
        <f t="shared" si="7"/>
        <v>0</v>
      </c>
      <c r="O36" s="11">
        <f t="shared" si="13"/>
        <v>0</v>
      </c>
      <c r="P36" s="10"/>
      <c r="Q36" s="11"/>
      <c r="R36" s="10"/>
      <c r="S36" s="11"/>
      <c r="T36" s="10">
        <f t="shared" si="9"/>
        <v>0</v>
      </c>
      <c r="U36" s="11">
        <f t="shared" si="14"/>
        <v>0</v>
      </c>
      <c r="V36" s="10"/>
      <c r="W36" s="11"/>
      <c r="X36" s="10"/>
      <c r="Y36" s="11"/>
      <c r="Z36" s="10">
        <f t="shared" si="11"/>
        <v>0</v>
      </c>
      <c r="AA36" s="11">
        <f t="shared" si="15"/>
        <v>0</v>
      </c>
    </row>
    <row r="37" spans="1:27" x14ac:dyDescent="0.5">
      <c r="A37" s="8">
        <v>31</v>
      </c>
      <c r="B37" s="9" t="s">
        <v>43</v>
      </c>
      <c r="C37" s="9" t="s">
        <v>44</v>
      </c>
      <c r="D37" s="10"/>
      <c r="E37" s="11"/>
      <c r="F37" s="10"/>
      <c r="G37" s="11"/>
      <c r="H37" s="10">
        <f t="shared" si="0"/>
        <v>0</v>
      </c>
      <c r="I37" s="11">
        <f t="shared" si="0"/>
        <v>0</v>
      </c>
      <c r="J37" s="10"/>
      <c r="K37" s="11"/>
      <c r="L37" s="10"/>
      <c r="M37" s="11"/>
      <c r="N37" s="10">
        <f t="shared" si="7"/>
        <v>0</v>
      </c>
      <c r="O37" s="11">
        <f t="shared" si="13"/>
        <v>0</v>
      </c>
      <c r="P37" s="10"/>
      <c r="Q37" s="11"/>
      <c r="R37" s="10"/>
      <c r="S37" s="11"/>
      <c r="T37" s="10">
        <f t="shared" si="9"/>
        <v>0</v>
      </c>
      <c r="U37" s="11">
        <f t="shared" si="14"/>
        <v>0</v>
      </c>
      <c r="V37" s="10"/>
      <c r="W37" s="11"/>
      <c r="X37" s="10"/>
      <c r="Y37" s="11"/>
      <c r="Z37" s="10">
        <f t="shared" si="11"/>
        <v>0</v>
      </c>
      <c r="AA37" s="11">
        <f t="shared" si="15"/>
        <v>0</v>
      </c>
    </row>
    <row r="38" spans="1:27" x14ac:dyDescent="0.5">
      <c r="A38" s="8">
        <v>32</v>
      </c>
      <c r="B38" s="14" t="s">
        <v>45</v>
      </c>
      <c r="C38" s="9" t="s">
        <v>46</v>
      </c>
      <c r="D38" s="10"/>
      <c r="E38" s="11"/>
      <c r="F38" s="10"/>
      <c r="G38" s="11"/>
      <c r="H38" s="10">
        <f t="shared" si="0"/>
        <v>0</v>
      </c>
      <c r="I38" s="11">
        <f t="shared" si="0"/>
        <v>0</v>
      </c>
      <c r="J38" s="10"/>
      <c r="K38" s="11"/>
      <c r="L38" s="10">
        <v>1</v>
      </c>
      <c r="M38" s="11">
        <v>420</v>
      </c>
      <c r="N38" s="10">
        <f t="shared" si="7"/>
        <v>1</v>
      </c>
      <c r="O38" s="11">
        <f t="shared" si="13"/>
        <v>420</v>
      </c>
      <c r="P38" s="10"/>
      <c r="Q38" s="11"/>
      <c r="R38" s="10"/>
      <c r="S38" s="11"/>
      <c r="T38" s="10">
        <f t="shared" si="9"/>
        <v>0</v>
      </c>
      <c r="U38" s="11">
        <f t="shared" si="14"/>
        <v>0</v>
      </c>
      <c r="V38" s="10"/>
      <c r="W38" s="11"/>
      <c r="X38" s="10"/>
      <c r="Y38" s="11"/>
      <c r="Z38" s="10">
        <f t="shared" si="11"/>
        <v>0</v>
      </c>
      <c r="AA38" s="11">
        <f t="shared" si="15"/>
        <v>0</v>
      </c>
    </row>
    <row r="39" spans="1:27" x14ac:dyDescent="0.5">
      <c r="A39" s="8">
        <v>33</v>
      </c>
      <c r="B39" s="14" t="s">
        <v>45</v>
      </c>
      <c r="C39" s="9" t="s">
        <v>47</v>
      </c>
      <c r="D39" s="10"/>
      <c r="E39" s="11"/>
      <c r="F39" s="10"/>
      <c r="G39" s="11"/>
      <c r="H39" s="10">
        <f t="shared" si="0"/>
        <v>0</v>
      </c>
      <c r="I39" s="11">
        <f t="shared" si="0"/>
        <v>0</v>
      </c>
      <c r="J39" s="10"/>
      <c r="K39" s="11"/>
      <c r="L39" s="10"/>
      <c r="M39" s="11"/>
      <c r="N39" s="10">
        <f t="shared" si="7"/>
        <v>0</v>
      </c>
      <c r="O39" s="11">
        <f t="shared" si="13"/>
        <v>0</v>
      </c>
      <c r="P39" s="10"/>
      <c r="Q39" s="11"/>
      <c r="R39" s="10"/>
      <c r="S39" s="11"/>
      <c r="T39" s="10">
        <f t="shared" si="9"/>
        <v>0</v>
      </c>
      <c r="U39" s="11">
        <f t="shared" si="14"/>
        <v>0</v>
      </c>
      <c r="V39" s="10"/>
      <c r="W39" s="11"/>
      <c r="X39" s="10"/>
      <c r="Y39" s="11"/>
      <c r="Z39" s="10">
        <f t="shared" si="11"/>
        <v>0</v>
      </c>
      <c r="AA39" s="11">
        <f t="shared" si="15"/>
        <v>0</v>
      </c>
    </row>
    <row r="40" spans="1:27" x14ac:dyDescent="0.5">
      <c r="A40" s="8">
        <v>34</v>
      </c>
      <c r="B40" s="14" t="s">
        <v>45</v>
      </c>
      <c r="C40" s="9" t="s">
        <v>48</v>
      </c>
      <c r="D40" s="10"/>
      <c r="E40" s="11"/>
      <c r="F40" s="10"/>
      <c r="G40" s="11"/>
      <c r="H40" s="10">
        <f t="shared" si="0"/>
        <v>0</v>
      </c>
      <c r="I40" s="11">
        <f t="shared" si="0"/>
        <v>0</v>
      </c>
      <c r="J40" s="10"/>
      <c r="K40" s="11"/>
      <c r="L40" s="10"/>
      <c r="M40" s="11"/>
      <c r="N40" s="10">
        <f t="shared" si="7"/>
        <v>0</v>
      </c>
      <c r="O40" s="11">
        <f t="shared" si="13"/>
        <v>0</v>
      </c>
      <c r="P40" s="10"/>
      <c r="Q40" s="11"/>
      <c r="R40" s="10"/>
      <c r="S40" s="11"/>
      <c r="T40" s="10">
        <f t="shared" si="9"/>
        <v>0</v>
      </c>
      <c r="U40" s="11">
        <f t="shared" si="14"/>
        <v>0</v>
      </c>
      <c r="V40" s="10"/>
      <c r="W40" s="11"/>
      <c r="X40" s="10"/>
      <c r="Y40" s="11"/>
      <c r="Z40" s="10">
        <f t="shared" si="11"/>
        <v>0</v>
      </c>
      <c r="AA40" s="11">
        <f t="shared" si="15"/>
        <v>0</v>
      </c>
    </row>
    <row r="41" spans="1:27" x14ac:dyDescent="0.5">
      <c r="A41" s="8">
        <v>35</v>
      </c>
      <c r="B41" s="9" t="s">
        <v>49</v>
      </c>
      <c r="C41" s="9" t="s">
        <v>49</v>
      </c>
      <c r="D41" s="10"/>
      <c r="E41" s="11"/>
      <c r="F41" s="10"/>
      <c r="G41" s="11"/>
      <c r="H41" s="10">
        <f t="shared" si="0"/>
        <v>0</v>
      </c>
      <c r="I41" s="11">
        <f t="shared" si="0"/>
        <v>0</v>
      </c>
      <c r="J41" s="10"/>
      <c r="K41" s="11"/>
      <c r="L41" s="10"/>
      <c r="M41" s="11"/>
      <c r="N41" s="10">
        <f t="shared" si="7"/>
        <v>0</v>
      </c>
      <c r="O41" s="11">
        <f t="shared" si="13"/>
        <v>0</v>
      </c>
      <c r="P41" s="10">
        <v>1</v>
      </c>
      <c r="Q41" s="11">
        <v>320</v>
      </c>
      <c r="R41" s="10"/>
      <c r="S41" s="11"/>
      <c r="T41" s="10">
        <f t="shared" si="9"/>
        <v>1</v>
      </c>
      <c r="U41" s="11">
        <f t="shared" si="14"/>
        <v>320</v>
      </c>
      <c r="V41" s="10"/>
      <c r="W41" s="11"/>
      <c r="X41" s="10"/>
      <c r="Y41" s="11"/>
      <c r="Z41" s="10">
        <f t="shared" si="11"/>
        <v>0</v>
      </c>
      <c r="AA41" s="11">
        <f t="shared" si="15"/>
        <v>0</v>
      </c>
    </row>
    <row r="42" spans="1:27" x14ac:dyDescent="0.5">
      <c r="A42" s="8">
        <v>36</v>
      </c>
      <c r="B42" s="9" t="s">
        <v>50</v>
      </c>
      <c r="C42" s="9" t="s">
        <v>50</v>
      </c>
      <c r="D42" s="10"/>
      <c r="E42" s="11"/>
      <c r="F42" s="10"/>
      <c r="G42" s="11"/>
      <c r="H42" s="10">
        <f t="shared" si="0"/>
        <v>0</v>
      </c>
      <c r="I42" s="11">
        <f t="shared" si="0"/>
        <v>0</v>
      </c>
      <c r="J42" s="10">
        <v>1</v>
      </c>
      <c r="K42" s="11">
        <v>320</v>
      </c>
      <c r="L42" s="10">
        <v>3</v>
      </c>
      <c r="M42" s="11">
        <v>7740</v>
      </c>
      <c r="N42" s="10">
        <f t="shared" si="7"/>
        <v>4</v>
      </c>
      <c r="O42" s="11">
        <f t="shared" si="13"/>
        <v>8060</v>
      </c>
      <c r="P42" s="10"/>
      <c r="Q42" s="11"/>
      <c r="R42" s="10"/>
      <c r="S42" s="11"/>
      <c r="T42" s="10">
        <f t="shared" si="9"/>
        <v>0</v>
      </c>
      <c r="U42" s="11">
        <f t="shared" si="14"/>
        <v>0</v>
      </c>
      <c r="V42" s="10">
        <v>2</v>
      </c>
      <c r="W42" s="11">
        <f>320+290</f>
        <v>610</v>
      </c>
      <c r="X42" s="10"/>
      <c r="Y42" s="11"/>
      <c r="Z42" s="10">
        <f t="shared" si="11"/>
        <v>2</v>
      </c>
      <c r="AA42" s="11">
        <f t="shared" si="15"/>
        <v>610</v>
      </c>
    </row>
    <row r="43" spans="1:27" x14ac:dyDescent="0.5">
      <c r="A43" s="8">
        <v>37</v>
      </c>
      <c r="B43" s="9" t="s">
        <v>51</v>
      </c>
      <c r="C43" s="9" t="s">
        <v>51</v>
      </c>
      <c r="D43" s="10"/>
      <c r="E43" s="11"/>
      <c r="F43" s="10"/>
      <c r="G43" s="11"/>
      <c r="H43" s="10">
        <f t="shared" si="0"/>
        <v>0</v>
      </c>
      <c r="I43" s="11">
        <f t="shared" si="0"/>
        <v>0</v>
      </c>
      <c r="J43" s="10"/>
      <c r="K43" s="11"/>
      <c r="L43" s="10"/>
      <c r="M43" s="11"/>
      <c r="N43" s="10">
        <f t="shared" si="7"/>
        <v>0</v>
      </c>
      <c r="O43" s="11">
        <f t="shared" si="13"/>
        <v>0</v>
      </c>
      <c r="P43" s="10"/>
      <c r="Q43" s="11"/>
      <c r="R43" s="10"/>
      <c r="S43" s="11"/>
      <c r="T43" s="10">
        <f t="shared" si="9"/>
        <v>0</v>
      </c>
      <c r="U43" s="11">
        <f t="shared" si="14"/>
        <v>0</v>
      </c>
      <c r="V43" s="10"/>
      <c r="W43" s="11"/>
      <c r="X43" s="10"/>
      <c r="Y43" s="11"/>
      <c r="Z43" s="10">
        <f t="shared" si="11"/>
        <v>0</v>
      </c>
      <c r="AA43" s="11">
        <f t="shared" si="15"/>
        <v>0</v>
      </c>
    </row>
    <row r="44" spans="1:27" x14ac:dyDescent="0.5">
      <c r="A44" s="8">
        <v>38</v>
      </c>
      <c r="B44" s="9" t="s">
        <v>52</v>
      </c>
      <c r="C44" s="9" t="s">
        <v>52</v>
      </c>
      <c r="D44" s="10"/>
      <c r="E44" s="11"/>
      <c r="F44" s="10"/>
      <c r="G44" s="11"/>
      <c r="H44" s="10">
        <f t="shared" si="0"/>
        <v>0</v>
      </c>
      <c r="I44" s="11">
        <f t="shared" si="0"/>
        <v>0</v>
      </c>
      <c r="J44" s="10"/>
      <c r="K44" s="11"/>
      <c r="L44" s="10"/>
      <c r="M44" s="11"/>
      <c r="N44" s="10">
        <f t="shared" si="7"/>
        <v>0</v>
      </c>
      <c r="O44" s="11">
        <f t="shared" si="13"/>
        <v>0</v>
      </c>
      <c r="P44" s="10"/>
      <c r="Q44" s="11"/>
      <c r="R44" s="10"/>
      <c r="S44" s="11"/>
      <c r="T44" s="10">
        <f t="shared" si="9"/>
        <v>0</v>
      </c>
      <c r="U44" s="11">
        <f t="shared" si="14"/>
        <v>0</v>
      </c>
      <c r="V44" s="10"/>
      <c r="W44" s="11"/>
      <c r="X44" s="10"/>
      <c r="Y44" s="11"/>
      <c r="Z44" s="10">
        <f t="shared" si="11"/>
        <v>0</v>
      </c>
      <c r="AA44" s="11">
        <f t="shared" si="15"/>
        <v>0</v>
      </c>
    </row>
    <row r="45" spans="1:27" x14ac:dyDescent="0.5">
      <c r="A45" s="8">
        <v>39</v>
      </c>
      <c r="B45" s="9" t="s">
        <v>53</v>
      </c>
      <c r="C45" s="9" t="s">
        <v>53</v>
      </c>
      <c r="D45" s="10"/>
      <c r="E45" s="11"/>
      <c r="F45" s="10"/>
      <c r="G45" s="11"/>
      <c r="H45" s="10">
        <f t="shared" si="0"/>
        <v>0</v>
      </c>
      <c r="I45" s="11">
        <f t="shared" si="0"/>
        <v>0</v>
      </c>
      <c r="J45" s="10"/>
      <c r="K45" s="11"/>
      <c r="L45" s="10">
        <v>2</v>
      </c>
      <c r="M45" s="11">
        <f>800+800</f>
        <v>1600</v>
      </c>
      <c r="N45" s="10">
        <f t="shared" si="7"/>
        <v>2</v>
      </c>
      <c r="O45" s="11">
        <f t="shared" si="13"/>
        <v>1600</v>
      </c>
      <c r="P45" s="10"/>
      <c r="Q45" s="11"/>
      <c r="R45" s="10"/>
      <c r="S45" s="11"/>
      <c r="T45" s="10">
        <f t="shared" si="9"/>
        <v>0</v>
      </c>
      <c r="U45" s="11">
        <f t="shared" si="14"/>
        <v>0</v>
      </c>
      <c r="V45" s="10"/>
      <c r="W45" s="11"/>
      <c r="X45" s="10"/>
      <c r="Y45" s="11"/>
      <c r="Z45" s="10">
        <f t="shared" si="11"/>
        <v>0</v>
      </c>
      <c r="AA45" s="11">
        <f t="shared" si="15"/>
        <v>0</v>
      </c>
    </row>
    <row r="46" spans="1:27" x14ac:dyDescent="0.5">
      <c r="A46" s="8">
        <v>40</v>
      </c>
      <c r="B46" s="9" t="s">
        <v>54</v>
      </c>
      <c r="C46" s="9" t="s">
        <v>54</v>
      </c>
      <c r="D46" s="10">
        <v>1</v>
      </c>
      <c r="E46" s="11">
        <v>890</v>
      </c>
      <c r="F46" s="10"/>
      <c r="G46" s="11"/>
      <c r="H46" s="10">
        <f t="shared" si="0"/>
        <v>1</v>
      </c>
      <c r="I46" s="11">
        <f t="shared" si="0"/>
        <v>890</v>
      </c>
      <c r="J46" s="10"/>
      <c r="K46" s="11"/>
      <c r="L46" s="10"/>
      <c r="M46" s="11"/>
      <c r="N46" s="10">
        <f t="shared" si="7"/>
        <v>0</v>
      </c>
      <c r="O46" s="11">
        <f t="shared" si="13"/>
        <v>0</v>
      </c>
      <c r="P46" s="10"/>
      <c r="Q46" s="11"/>
      <c r="R46" s="10"/>
      <c r="S46" s="11"/>
      <c r="T46" s="10">
        <f t="shared" si="9"/>
        <v>0</v>
      </c>
      <c r="U46" s="11">
        <f t="shared" si="14"/>
        <v>0</v>
      </c>
      <c r="V46" s="10">
        <v>2</v>
      </c>
      <c r="W46" s="11">
        <f>890+890</f>
        <v>1780</v>
      </c>
      <c r="X46" s="10"/>
      <c r="Y46" s="11"/>
      <c r="Z46" s="10">
        <f t="shared" si="11"/>
        <v>2</v>
      </c>
      <c r="AA46" s="11">
        <f t="shared" si="15"/>
        <v>1780</v>
      </c>
    </row>
    <row r="47" spans="1:27" x14ac:dyDescent="0.5">
      <c r="A47" s="8">
        <v>41</v>
      </c>
      <c r="B47" s="9" t="s">
        <v>55</v>
      </c>
      <c r="C47" s="9" t="s">
        <v>55</v>
      </c>
      <c r="D47" s="10"/>
      <c r="E47" s="11"/>
      <c r="F47" s="10"/>
      <c r="G47" s="11"/>
      <c r="H47" s="10">
        <f t="shared" si="0"/>
        <v>0</v>
      </c>
      <c r="I47" s="11">
        <f t="shared" si="0"/>
        <v>0</v>
      </c>
      <c r="J47" s="10"/>
      <c r="K47" s="11"/>
      <c r="L47" s="10"/>
      <c r="M47" s="11"/>
      <c r="N47" s="10">
        <f t="shared" si="7"/>
        <v>0</v>
      </c>
      <c r="O47" s="11">
        <f t="shared" si="13"/>
        <v>0</v>
      </c>
      <c r="P47" s="10"/>
      <c r="Q47" s="11"/>
      <c r="R47" s="10"/>
      <c r="S47" s="11"/>
      <c r="T47" s="10">
        <f t="shared" si="9"/>
        <v>0</v>
      </c>
      <c r="U47" s="11">
        <f t="shared" si="14"/>
        <v>0</v>
      </c>
      <c r="V47" s="10"/>
      <c r="W47" s="11"/>
      <c r="X47" s="10"/>
      <c r="Y47" s="11"/>
      <c r="Z47" s="10">
        <f t="shared" si="11"/>
        <v>0</v>
      </c>
      <c r="AA47" s="11">
        <f t="shared" si="15"/>
        <v>0</v>
      </c>
    </row>
    <row r="48" spans="1:27" x14ac:dyDescent="0.5">
      <c r="A48" s="8">
        <v>42</v>
      </c>
      <c r="B48" s="9" t="s">
        <v>56</v>
      </c>
      <c r="C48" s="9" t="s">
        <v>56</v>
      </c>
      <c r="D48" s="10"/>
      <c r="E48" s="11"/>
      <c r="F48" s="10"/>
      <c r="G48" s="11"/>
      <c r="H48" s="10">
        <f t="shared" si="0"/>
        <v>0</v>
      </c>
      <c r="I48" s="11">
        <f t="shared" si="0"/>
        <v>0</v>
      </c>
      <c r="J48" s="10"/>
      <c r="K48" s="11"/>
      <c r="L48" s="10"/>
      <c r="M48" s="11"/>
      <c r="N48" s="10">
        <f t="shared" si="7"/>
        <v>0</v>
      </c>
      <c r="O48" s="11">
        <f t="shared" si="13"/>
        <v>0</v>
      </c>
      <c r="P48" s="10"/>
      <c r="Q48" s="11"/>
      <c r="R48" s="10"/>
      <c r="S48" s="11"/>
      <c r="T48" s="10">
        <f t="shared" si="9"/>
        <v>0</v>
      </c>
      <c r="U48" s="11">
        <f t="shared" si="14"/>
        <v>0</v>
      </c>
      <c r="V48" s="10"/>
      <c r="W48" s="11"/>
      <c r="X48" s="10"/>
      <c r="Y48" s="11"/>
      <c r="Z48" s="10">
        <f t="shared" si="11"/>
        <v>0</v>
      </c>
      <c r="AA48" s="11">
        <f t="shared" si="15"/>
        <v>0</v>
      </c>
    </row>
    <row r="49" spans="1:27" x14ac:dyDescent="0.5">
      <c r="A49" s="8">
        <v>43</v>
      </c>
      <c r="B49" s="9" t="s">
        <v>57</v>
      </c>
      <c r="C49" s="9" t="s">
        <v>71</v>
      </c>
      <c r="D49" s="10"/>
      <c r="E49" s="11"/>
      <c r="F49" s="10"/>
      <c r="G49" s="11"/>
      <c r="H49" s="10">
        <f t="shared" si="0"/>
        <v>0</v>
      </c>
      <c r="I49" s="11">
        <f t="shared" si="0"/>
        <v>0</v>
      </c>
      <c r="J49" s="10"/>
      <c r="K49" s="11"/>
      <c r="L49" s="10"/>
      <c r="M49" s="11"/>
      <c r="N49" s="10">
        <f t="shared" si="7"/>
        <v>0</v>
      </c>
      <c r="O49" s="11">
        <f t="shared" si="13"/>
        <v>0</v>
      </c>
      <c r="P49" s="10"/>
      <c r="Q49" s="11"/>
      <c r="R49" s="10"/>
      <c r="S49" s="11"/>
      <c r="T49" s="10">
        <f t="shared" si="9"/>
        <v>0</v>
      </c>
      <c r="U49" s="11">
        <f t="shared" si="14"/>
        <v>0</v>
      </c>
      <c r="V49" s="10"/>
      <c r="W49" s="11"/>
      <c r="X49" s="10">
        <v>1</v>
      </c>
      <c r="Y49" s="11">
        <v>450</v>
      </c>
      <c r="Z49" s="10">
        <f t="shared" si="11"/>
        <v>1</v>
      </c>
      <c r="AA49" s="11">
        <f t="shared" si="15"/>
        <v>450</v>
      </c>
    </row>
    <row r="50" spans="1:27" x14ac:dyDescent="0.5">
      <c r="A50" s="8">
        <v>44</v>
      </c>
      <c r="B50" s="9"/>
      <c r="C50" s="9" t="s">
        <v>65</v>
      </c>
      <c r="D50" s="10"/>
      <c r="E50" s="11"/>
      <c r="F50" s="10"/>
      <c r="G50" s="11"/>
      <c r="H50" s="10"/>
      <c r="I50" s="11">
        <f t="shared" si="0"/>
        <v>0</v>
      </c>
      <c r="J50" s="10"/>
      <c r="K50" s="11"/>
      <c r="L50" s="10"/>
      <c r="M50" s="11"/>
      <c r="N50" s="10"/>
      <c r="O50" s="11">
        <f t="shared" si="13"/>
        <v>0</v>
      </c>
      <c r="P50" s="10"/>
      <c r="Q50" s="11"/>
      <c r="R50" s="10"/>
      <c r="S50" s="11"/>
      <c r="T50" s="10"/>
      <c r="U50" s="11">
        <f t="shared" si="14"/>
        <v>0</v>
      </c>
      <c r="V50" s="10"/>
      <c r="W50" s="11"/>
      <c r="X50" s="10"/>
      <c r="Y50" s="11"/>
      <c r="Z50" s="10"/>
      <c r="AA50" s="11">
        <f t="shared" si="15"/>
        <v>0</v>
      </c>
    </row>
    <row r="51" spans="1:27" x14ac:dyDescent="0.5">
      <c r="A51" s="27" t="s">
        <v>58</v>
      </c>
      <c r="B51" s="27"/>
      <c r="C51" s="27"/>
      <c r="D51" s="15">
        <f t="shared" ref="D51:AA51" si="16">+SUM(D7:D50)</f>
        <v>4</v>
      </c>
      <c r="E51" s="7">
        <f t="shared" si="16"/>
        <v>1850</v>
      </c>
      <c r="F51" s="15">
        <f t="shared" si="16"/>
        <v>1</v>
      </c>
      <c r="G51" s="7">
        <f t="shared" si="16"/>
        <v>2000</v>
      </c>
      <c r="H51" s="15">
        <f t="shared" si="16"/>
        <v>5</v>
      </c>
      <c r="I51" s="7">
        <f t="shared" si="16"/>
        <v>3850</v>
      </c>
      <c r="J51" s="15">
        <f t="shared" si="16"/>
        <v>5</v>
      </c>
      <c r="K51" s="7">
        <f t="shared" si="16"/>
        <v>2110</v>
      </c>
      <c r="L51" s="15">
        <f t="shared" si="16"/>
        <v>22</v>
      </c>
      <c r="M51" s="7">
        <f t="shared" si="16"/>
        <v>27330</v>
      </c>
      <c r="N51" s="15">
        <f t="shared" si="16"/>
        <v>27</v>
      </c>
      <c r="O51" s="7">
        <f t="shared" si="16"/>
        <v>29440</v>
      </c>
      <c r="P51" s="15">
        <f t="shared" si="16"/>
        <v>5</v>
      </c>
      <c r="Q51" s="7">
        <f t="shared" si="16"/>
        <v>2710</v>
      </c>
      <c r="R51" s="15">
        <f t="shared" si="16"/>
        <v>1</v>
      </c>
      <c r="S51" s="7">
        <f t="shared" si="16"/>
        <v>3400</v>
      </c>
      <c r="T51" s="15">
        <f t="shared" si="16"/>
        <v>6</v>
      </c>
      <c r="U51" s="7">
        <f t="shared" si="16"/>
        <v>6110</v>
      </c>
      <c r="V51" s="15">
        <f t="shared" si="16"/>
        <v>11</v>
      </c>
      <c r="W51" s="7">
        <f t="shared" si="16"/>
        <v>6280</v>
      </c>
      <c r="X51" s="15">
        <f t="shared" si="16"/>
        <v>16</v>
      </c>
      <c r="Y51" s="7">
        <f t="shared" si="16"/>
        <v>26388</v>
      </c>
      <c r="Z51" s="15">
        <f t="shared" si="16"/>
        <v>27</v>
      </c>
      <c r="AA51" s="7">
        <f t="shared" si="16"/>
        <v>32668</v>
      </c>
    </row>
    <row r="52" spans="1:27" x14ac:dyDescent="0.5">
      <c r="A52" s="2"/>
      <c r="B52" s="3"/>
      <c r="C52" s="2"/>
    </row>
    <row r="54" spans="1:27" x14ac:dyDescent="0.5">
      <c r="C54" s="5"/>
    </row>
    <row r="55" spans="1:27" x14ac:dyDescent="0.5">
      <c r="B55" s="4"/>
      <c r="C55" s="4"/>
    </row>
    <row r="56" spans="1:27" x14ac:dyDescent="0.5">
      <c r="B56" s="4"/>
      <c r="C56" s="4"/>
    </row>
    <row r="57" spans="1:27" x14ac:dyDescent="0.5">
      <c r="B57" s="4"/>
      <c r="C57" s="4"/>
    </row>
    <row r="58" spans="1:27" x14ac:dyDescent="0.5">
      <c r="B58" s="4"/>
      <c r="C58" s="4"/>
    </row>
    <row r="59" spans="1:27" x14ac:dyDescent="0.5">
      <c r="B59" s="4"/>
      <c r="C59" s="4"/>
    </row>
    <row r="60" spans="1:27" x14ac:dyDescent="0.5">
      <c r="B60" s="4"/>
      <c r="C60" s="4"/>
    </row>
    <row r="61" spans="1:27" x14ac:dyDescent="0.5">
      <c r="B61" s="4"/>
      <c r="C61" s="4"/>
    </row>
    <row r="62" spans="1:27" x14ac:dyDescent="0.5">
      <c r="B62" s="4"/>
      <c r="C62" s="4"/>
    </row>
    <row r="63" spans="1:27" x14ac:dyDescent="0.5">
      <c r="B63" s="4"/>
      <c r="C63" s="4"/>
    </row>
    <row r="64" spans="1:27" x14ac:dyDescent="0.5">
      <c r="B64" s="4"/>
      <c r="C64" s="4"/>
    </row>
    <row r="65" spans="2:3" x14ac:dyDescent="0.5">
      <c r="B65" s="4"/>
      <c r="C65" s="4"/>
    </row>
    <row r="66" spans="2:3" x14ac:dyDescent="0.5">
      <c r="B66" s="4"/>
      <c r="C66" s="4"/>
    </row>
    <row r="67" spans="2:3" x14ac:dyDescent="0.5">
      <c r="B67" s="4"/>
      <c r="C67" s="4"/>
    </row>
    <row r="68" spans="2:3" x14ac:dyDescent="0.5">
      <c r="B68" s="4"/>
      <c r="C68" s="4"/>
    </row>
    <row r="69" spans="2:3" x14ac:dyDescent="0.5">
      <c r="B69" s="4"/>
      <c r="C69" s="4"/>
    </row>
  </sheetData>
  <mergeCells count="23">
    <mergeCell ref="P5:Q5"/>
    <mergeCell ref="R5:S5"/>
    <mergeCell ref="T5:U5"/>
    <mergeCell ref="V4:AA4"/>
    <mergeCell ref="V5:W5"/>
    <mergeCell ref="X5:Y5"/>
    <mergeCell ref="Z5:AA5"/>
    <mergeCell ref="A1:AA1"/>
    <mergeCell ref="A2:AA2"/>
    <mergeCell ref="A51:C51"/>
    <mergeCell ref="D5:E5"/>
    <mergeCell ref="F5:G5"/>
    <mergeCell ref="H5:I5"/>
    <mergeCell ref="A3:A6"/>
    <mergeCell ref="B3:B6"/>
    <mergeCell ref="C3:C6"/>
    <mergeCell ref="D4:I4"/>
    <mergeCell ref="J4:O4"/>
    <mergeCell ref="J5:K5"/>
    <mergeCell ref="L5:M5"/>
    <mergeCell ref="N5:O5"/>
    <mergeCell ref="D3:AA3"/>
    <mergeCell ref="P4:U4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4</vt:i4>
      </vt:variant>
    </vt:vector>
  </HeadingPairs>
  <TitlesOfParts>
    <vt:vector size="6" baseType="lpstr">
      <vt:lpstr>กระดาษ</vt:lpstr>
      <vt:lpstr>หมึกพิมพ์</vt:lpstr>
      <vt:lpstr>กระดาษ!Print_Area</vt:lpstr>
      <vt:lpstr>หมึกพิมพ์!Print_Area</vt:lpstr>
      <vt:lpstr>กระดาษ!Print_Titles</vt:lpstr>
      <vt:lpstr>หมึกพิมพ์!Print_Titles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2022-09-15T07:45:16Z</cp:lastPrinted>
  <dcterms:created xsi:type="dcterms:W3CDTF">2021-09-14T05:34:35Z</dcterms:created>
  <dcterms:modified xsi:type="dcterms:W3CDTF">2023-02-22T05:17:31Z</dcterms:modified>
</cp:coreProperties>
</file>