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6 26052566\รายงานคงเหลือ MMC  รายสัปดาห์ ปี 66\อัพเว็บไซต์\"/>
    </mc:Choice>
  </mc:AlternateContent>
  <bookViews>
    <workbookView xWindow="0" yWindow="0" windowWidth="23040" windowHeight="8775"/>
  </bookViews>
  <sheets>
    <sheet name="Sheet1" sheetId="1" r:id="rId1"/>
  </sheets>
  <definedNames>
    <definedName name="_xlnm.Print_Area" localSheetId="0">Sheet1!$A$1:$H$38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G9" i="1" l="1"/>
  <c r="H9" i="1" s="1"/>
  <c r="I9" i="1" s="1"/>
  <c r="E28" i="1" l="1"/>
  <c r="E27" i="1"/>
  <c r="G19" i="1" l="1"/>
  <c r="H19" i="1" s="1"/>
  <c r="I19" i="1" s="1"/>
  <c r="G8" i="1"/>
  <c r="H8" i="1" s="1"/>
  <c r="I8" i="1" s="1"/>
  <c r="G10" i="1"/>
  <c r="H10" i="1" s="1"/>
  <c r="I10" i="1" s="1"/>
  <c r="G18" i="1"/>
  <c r="H18" i="1" s="1"/>
  <c r="G17" i="1"/>
  <c r="H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1" i="1"/>
  <c r="H11" i="1" s="1"/>
  <c r="I11" i="1" s="1"/>
  <c r="G20" i="1"/>
  <c r="H20" i="1" s="1"/>
  <c r="I20" i="1" s="1"/>
  <c r="G23" i="1"/>
  <c r="H23" i="1" s="1"/>
  <c r="I23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G31" i="1"/>
  <c r="H31" i="1" s="1"/>
  <c r="G30" i="1"/>
  <c r="H30" i="1" s="1"/>
  <c r="I30" i="1" s="1"/>
  <c r="G29" i="1"/>
  <c r="H29" i="1" s="1"/>
  <c r="I29" i="1" s="1"/>
  <c r="G28" i="1"/>
  <c r="H28" i="1" s="1"/>
  <c r="I28" i="1" s="1"/>
  <c r="G27" i="1"/>
  <c r="H27" i="1" s="1"/>
  <c r="I27" i="1" s="1"/>
  <c r="G26" i="1"/>
  <c r="H26" i="1" s="1"/>
  <c r="I26" i="1" s="1"/>
  <c r="G25" i="1"/>
  <c r="H25" i="1" s="1"/>
  <c r="I25" i="1" s="1"/>
  <c r="G21" i="1"/>
  <c r="G22" i="1"/>
  <c r="F37" i="1" l="1"/>
  <c r="G24" i="1"/>
  <c r="H24" i="1" s="1"/>
  <c r="I24" i="1" s="1"/>
  <c r="G32" i="1"/>
  <c r="H32" i="1" s="1"/>
  <c r="I32" i="1" s="1"/>
  <c r="E37" i="1"/>
  <c r="G37" i="1" l="1"/>
  <c r="H37" i="1" s="1"/>
  <c r="I37" i="1" s="1"/>
  <c r="D37" i="1" l="1"/>
  <c r="C37" i="1"/>
  <c r="B37" i="1"/>
</calcChain>
</file>

<file path=xl/sharedStrings.xml><?xml version="1.0" encoding="utf-8"?>
<sst xmlns="http://schemas.openxmlformats.org/spreadsheetml/2006/main" count="44" uniqueCount="41">
  <si>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</si>
  <si>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</si>
  <si>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</si>
  <si>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</si>
  <si>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</si>
  <si>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</si>
  <si>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</si>
  <si>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</si>
  <si>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หน่วยห้องปฏิบัติการกลาง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</si>
  <si>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</si>
  <si>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</si>
  <si>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</si>
  <si>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</si>
  <si>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</si>
  <si>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</si>
  <si>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</si>
  <si>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</si>
  <si>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</si>
  <si>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</si>
  <si>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</si>
  <si>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</si>
  <si>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</si>
  <si>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</si>
  <si>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</si>
  <si>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</si>
  <si>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ปีงบประมาณ 2566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</si>
  <si>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</si>
  <si>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</si>
  <si>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</si>
  <si>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</si>
  <si>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</si>
  <si>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</si>
  <si>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</si>
  <si>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</si>
  <si>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</si>
  <si>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</si>
  <si>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</si>
  <si>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</si>
  <si>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</si>
  <si>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</si>
  <si>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มกราคม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</si>
</sst>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6" fillId="3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2" fillId="3" borderId="1" xfId="0" applyNumberFormat="1" applyFont="1" applyFill="1" applyBorder="1" applyAlignment="1">
      <alignment vertical="top"/>
    </xf>
    <xf numFmtId="43" fontId="7" fillId="2" borderId="1" xfId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vertical="top"/>
    </xf>
    <xf numFmtId="0" fontId="9" fillId="4" borderId="0" xfId="0" applyFont="1" applyFill="1" applyAlignment="1"/>
    <xf numFmtId="43" fontId="9" fillId="4" borderId="0" xfId="1" applyFont="1" applyFill="1" applyAlignment="1"/>
    <xf numFmtId="43" fontId="10" fillId="4" borderId="0" xfId="1" applyFont="1" applyFill="1"/>
    <xf numFmtId="0" fontId="10" fillId="4" borderId="0" xfId="0" applyFont="1" applyFill="1"/>
    <xf numFmtId="43" fontId="9" fillId="4" borderId="0" xfId="1" applyFont="1" applyFill="1"/>
    <xf numFmtId="0" fontId="10" fillId="4" borderId="0" xfId="0" applyFont="1" applyFill="1" applyAlignment="1">
      <alignment horizontal="center"/>
    </xf>
    <xf numFmtId="0" fontId="10" fillId="4" borderId="0" xfId="0" quotePrefix="1" applyFont="1" applyFill="1"/>
    <xf numFmtId="43" fontId="10" fillId="4" borderId="0" xfId="1" quotePrefix="1" applyFont="1" applyFill="1"/>
    <xf numFmtId="43" fontId="9" fillId="4" borderId="0" xfId="1" quotePrefix="1" applyFont="1" applyFill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43" fontId="2" fillId="5" borderId="0" xfId="0" applyNumberFormat="1" applyFont="1" applyFill="1"/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6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รายงานการใช้เงินจัดสรรงบประมาณด้านวัสดุ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="87" zoomScaleNormal="87" workbookViewId="0">
      <selection activeCell="K9" sqref="K9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4" width="17.625" style="1" customWidth="1"/>
    <col min="5" max="5" width="16.5" style="2" customWidth="1"/>
    <col min="6" max="6" width="16.75" style="2" customWidth="1"/>
    <col min="7" max="7" width="17.875" style="2" customWidth="1"/>
    <col min="8" max="8" width="14.25" style="21" customWidth="1"/>
    <col min="9" max="9" width="0" style="1" hidden="1" customWidth="1"/>
    <col min="10" max="10" width="13.375" style="1" bestFit="1" customWidth="1"/>
    <col min="11" max="16384" width="8.875" style="1"/>
  </cols>
  <sheetData>
    <row r="1" spans="1:9" x14ac:dyDescent="0.35">
      <c r="A1" s="3" t="s">
        <v>38</v>
      </c>
      <c r="B1" s="3"/>
      <c r="C1" s="3"/>
      <c r="D1" s="3"/>
      <c r="E1" s="3"/>
      <c r="F1" s="3"/>
      <c r="G1" s="3"/>
    </row>
    <row r="2" spans="1:9" x14ac:dyDescent="0.35">
      <c r="A2" s="3"/>
      <c r="B2" s="3"/>
      <c r="C2" s="3"/>
      <c r="D2" s="3"/>
      <c r="E2" s="3"/>
      <c r="F2" s="3"/>
      <c r="G2" s="3"/>
    </row>
    <row r="3" spans="1:9" x14ac:dyDescent="0.35">
      <c r="A3" s="3"/>
      <c r="B3" s="3"/>
      <c r="C3" s="3"/>
      <c r="D3" s="3"/>
      <c r="E3" s="3"/>
      <c r="F3" s="3"/>
      <c r="G3" s="3"/>
    </row>
    <row r="4" spans="1:9" x14ac:dyDescent="0.35">
      <c r="A4" s="3"/>
      <c r="B4" s="3"/>
      <c r="C4" s="3"/>
      <c r="D4" s="3"/>
      <c r="E4" s="3"/>
      <c r="F4" s="3"/>
      <c r="G4" s="3"/>
    </row>
    <row r="5" spans="1:9" x14ac:dyDescent="0.35">
      <c r="A5" s="3"/>
      <c r="B5" s="3"/>
      <c r="C5" s="3"/>
      <c r="D5" s="3"/>
      <c r="E5" s="3"/>
      <c r="F5" s="3"/>
      <c r="G5" s="3"/>
    </row>
    <row r="6" spans="1:9" ht="24" x14ac:dyDescent="0.55000000000000004">
      <c r="A6" s="40" t="s">
        <v>0</v>
      </c>
      <c r="B6" s="6" t="s">
        <v>1</v>
      </c>
      <c r="C6" s="6" t="s">
        <v>2</v>
      </c>
      <c r="D6" s="6" t="s">
        <v>3</v>
      </c>
      <c r="E6" s="41" t="s">
        <v>25</v>
      </c>
      <c r="F6" s="41"/>
      <c r="G6" s="41"/>
      <c r="H6" s="41"/>
    </row>
    <row r="7" spans="1:9" ht="48" x14ac:dyDescent="0.35">
      <c r="A7" s="40"/>
      <c r="B7" s="7" t="s">
        <v>24</v>
      </c>
      <c r="C7" s="7" t="s">
        <v>24</v>
      </c>
      <c r="D7" s="7" t="s">
        <v>24</v>
      </c>
      <c r="E7" s="8" t="s">
        <v>26</v>
      </c>
      <c r="F7" s="7" t="s">
        <v>24</v>
      </c>
      <c r="G7" s="9" t="s">
        <v>27</v>
      </c>
      <c r="H7" s="25" t="s">
        <v>39</v>
      </c>
    </row>
    <row r="8" spans="1:9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2">
        <v>25422701</v>
      </c>
      <c r="F8" s="13">
        <v>3673855.8699999992</v>
      </c>
      <c r="G8" s="12">
        <f t="shared" ref="G8:G36" si="0">+E8-F8</f>
        <v>21748845.130000003</v>
      </c>
      <c r="H8" s="24">
        <f>+G8*100/E8</f>
        <v>85.54891602587783</v>
      </c>
      <c r="I8" s="4">
        <f>100-H8</f>
        <v>14.45108397412217</v>
      </c>
    </row>
    <row r="9" spans="1:9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2">
        <v>10000000</v>
      </c>
      <c r="F9" s="13">
        <v>1952072.8599999999</v>
      </c>
      <c r="G9" s="12">
        <f t="shared" si="0"/>
        <v>8047927.1400000006</v>
      </c>
      <c r="H9" s="24">
        <f>+G9*100/E9</f>
        <v>80.479271400000002</v>
      </c>
      <c r="I9" s="4">
        <f t="shared" ref="I9:I38" si="1">100-H9</f>
        <v>19.520728599999998</v>
      </c>
    </row>
    <row r="10" spans="1:9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2">
        <v>4068800</v>
      </c>
      <c r="F10" s="13">
        <v>727719.39999999991</v>
      </c>
      <c r="G10" s="12">
        <f t="shared" si="0"/>
        <v>3341080.6</v>
      </c>
      <c r="H10" s="24">
        <f>+G10*100/E10</f>
        <v>82.114643138025954</v>
      </c>
      <c r="I10" s="4">
        <f t="shared" si="1"/>
        <v>17.885356861974046</v>
      </c>
    </row>
    <row r="11" spans="1:9" s="21" customFormat="1" ht="48" x14ac:dyDescent="0.35">
      <c r="A11" s="22" t="s">
        <v>29</v>
      </c>
      <c r="B11" s="19">
        <v>290181.37</v>
      </c>
      <c r="C11" s="20">
        <v>300355.5</v>
      </c>
      <c r="D11" s="20">
        <v>197415.7</v>
      </c>
      <c r="E11" s="20">
        <v>220000</v>
      </c>
      <c r="F11" s="19">
        <v>14402.2</v>
      </c>
      <c r="G11" s="20">
        <f t="shared" si="0"/>
        <v>205597.8</v>
      </c>
      <c r="H11" s="24">
        <f t="shared" ref="H11:H36" si="2">+G11*100/E11</f>
        <v>93.453545454545448</v>
      </c>
      <c r="I11" s="4">
        <f t="shared" si="1"/>
        <v>6.5464545454545515</v>
      </c>
    </row>
    <row r="12" spans="1:9" ht="24" x14ac:dyDescent="0.55000000000000004">
      <c r="A12" s="14" t="s">
        <v>30</v>
      </c>
      <c r="B12" s="11">
        <v>9998</v>
      </c>
      <c r="C12" s="12">
        <v>9990</v>
      </c>
      <c r="D12" s="12">
        <v>2880</v>
      </c>
      <c r="E12" s="12">
        <v>2000</v>
      </c>
      <c r="F12" s="13">
        <v>0</v>
      </c>
      <c r="G12" s="12">
        <f t="shared" si="0"/>
        <v>2000</v>
      </c>
      <c r="H12" s="24">
        <f t="shared" si="2"/>
        <v>100</v>
      </c>
      <c r="I12" s="4">
        <f t="shared" si="1"/>
        <v>0</v>
      </c>
    </row>
    <row r="13" spans="1:9" ht="24" x14ac:dyDescent="0.55000000000000004">
      <c r="A13" s="14" t="s">
        <v>31</v>
      </c>
      <c r="B13" s="11">
        <v>65595.75</v>
      </c>
      <c r="C13" s="12">
        <v>174490</v>
      </c>
      <c r="D13" s="12">
        <v>79621</v>
      </c>
      <c r="E13" s="12">
        <v>237500</v>
      </c>
      <c r="F13" s="13">
        <v>2500</v>
      </c>
      <c r="G13" s="12">
        <f>+E13-F13</f>
        <v>235000</v>
      </c>
      <c r="H13" s="24">
        <f t="shared" si="2"/>
        <v>98.94736842105263</v>
      </c>
      <c r="I13" s="4">
        <f t="shared" si="1"/>
        <v>1.0526315789473699</v>
      </c>
    </row>
    <row r="14" spans="1:9" ht="24" x14ac:dyDescent="0.55000000000000004">
      <c r="A14" s="14" t="s">
        <v>32</v>
      </c>
      <c r="B14" s="11">
        <v>0</v>
      </c>
      <c r="C14" s="12">
        <v>990</v>
      </c>
      <c r="D14" s="12">
        <v>0</v>
      </c>
      <c r="E14" s="12">
        <v>5896</v>
      </c>
      <c r="F14" s="13">
        <v>0</v>
      </c>
      <c r="G14" s="12">
        <f t="shared" si="0"/>
        <v>5896</v>
      </c>
      <c r="H14" s="24">
        <f t="shared" si="2"/>
        <v>100</v>
      </c>
      <c r="I14" s="4">
        <f t="shared" si="1"/>
        <v>0</v>
      </c>
    </row>
    <row r="15" spans="1:9" ht="24" x14ac:dyDescent="0.55000000000000004">
      <c r="A15" s="14" t="s">
        <v>33</v>
      </c>
      <c r="B15" s="11">
        <v>3646</v>
      </c>
      <c r="C15" s="12">
        <v>8702</v>
      </c>
      <c r="D15" s="12">
        <v>6348</v>
      </c>
      <c r="E15" s="12">
        <v>116099</v>
      </c>
      <c r="F15" s="13">
        <v>699</v>
      </c>
      <c r="G15" s="12">
        <f t="shared" si="0"/>
        <v>115400</v>
      </c>
      <c r="H15" s="24">
        <f t="shared" si="2"/>
        <v>99.397927630728944</v>
      </c>
      <c r="I15" s="4">
        <f t="shared" si="1"/>
        <v>0.60207236927105612</v>
      </c>
    </row>
    <row r="16" spans="1:9" ht="24" x14ac:dyDescent="0.55000000000000004">
      <c r="A16" s="14" t="s">
        <v>34</v>
      </c>
      <c r="B16" s="11">
        <v>449909.8</v>
      </c>
      <c r="C16" s="12">
        <v>427062.27</v>
      </c>
      <c r="D16" s="12">
        <v>307173.65000000002</v>
      </c>
      <c r="E16" s="12">
        <v>330000</v>
      </c>
      <c r="F16" s="13">
        <v>3798.5</v>
      </c>
      <c r="G16" s="12">
        <f t="shared" si="0"/>
        <v>326201.5</v>
      </c>
      <c r="H16" s="24">
        <f t="shared" si="2"/>
        <v>98.848939393939389</v>
      </c>
      <c r="I16" s="4">
        <f t="shared" si="1"/>
        <v>1.1510606060606108</v>
      </c>
    </row>
    <row r="17" spans="1:9" s="21" customFormat="1" ht="48" x14ac:dyDescent="0.35">
      <c r="A17" s="22" t="s">
        <v>35</v>
      </c>
      <c r="B17" s="19">
        <v>2351</v>
      </c>
      <c r="C17" s="20">
        <v>0</v>
      </c>
      <c r="D17" s="20">
        <v>0</v>
      </c>
      <c r="E17" s="20">
        <v>460</v>
      </c>
      <c r="F17" s="19">
        <v>0</v>
      </c>
      <c r="G17" s="20">
        <f t="shared" si="0"/>
        <v>460</v>
      </c>
      <c r="H17" s="24">
        <f t="shared" si="2"/>
        <v>100</v>
      </c>
      <c r="I17" s="4"/>
    </row>
    <row r="18" spans="1:9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2">
        <v>1140</v>
      </c>
      <c r="F18" s="13">
        <v>0</v>
      </c>
      <c r="G18" s="12">
        <f t="shared" si="0"/>
        <v>1140</v>
      </c>
      <c r="H18" s="24">
        <f t="shared" si="2"/>
        <v>100</v>
      </c>
      <c r="I18" s="4"/>
    </row>
    <row r="19" spans="1:9" ht="24" x14ac:dyDescent="0.55000000000000004">
      <c r="A19" s="10" t="s">
        <v>8</v>
      </c>
      <c r="B19" s="11">
        <v>1540286.35</v>
      </c>
      <c r="C19" s="12">
        <v>1968284.66</v>
      </c>
      <c r="D19" s="12">
        <v>1231156.28</v>
      </c>
      <c r="E19" s="12">
        <v>1300000</v>
      </c>
      <c r="F19" s="13">
        <v>62223.200000000004</v>
      </c>
      <c r="G19" s="12">
        <f t="shared" si="0"/>
        <v>1237776.8</v>
      </c>
      <c r="H19" s="24">
        <f t="shared" si="2"/>
        <v>95.2136</v>
      </c>
      <c r="I19" s="4">
        <f t="shared" si="1"/>
        <v>4.7864000000000004</v>
      </c>
    </row>
    <row r="20" spans="1:9" ht="24" x14ac:dyDescent="0.55000000000000004">
      <c r="A20" s="10" t="s">
        <v>9</v>
      </c>
      <c r="B20" s="11">
        <v>0</v>
      </c>
      <c r="C20" s="12">
        <v>2966</v>
      </c>
      <c r="D20" s="12">
        <v>3285</v>
      </c>
      <c r="E20" s="12">
        <v>4000</v>
      </c>
      <c r="F20" s="13">
        <v>915</v>
      </c>
      <c r="G20" s="12">
        <f t="shared" si="0"/>
        <v>3085</v>
      </c>
      <c r="H20" s="24">
        <f t="shared" si="2"/>
        <v>77.125</v>
      </c>
      <c r="I20" s="4">
        <f t="shared" si="1"/>
        <v>22.875</v>
      </c>
    </row>
    <row r="21" spans="1:9" ht="24" x14ac:dyDescent="0.55000000000000004">
      <c r="A21" s="10" t="s">
        <v>10</v>
      </c>
      <c r="B21" s="11">
        <v>5307</v>
      </c>
      <c r="C21" s="12">
        <v>20813.3</v>
      </c>
      <c r="D21" s="12">
        <v>0</v>
      </c>
      <c r="E21" s="12">
        <v>0</v>
      </c>
      <c r="F21" s="13">
        <v>0</v>
      </c>
      <c r="G21" s="12">
        <f t="shared" si="0"/>
        <v>0</v>
      </c>
      <c r="H21" s="24"/>
      <c r="I21" s="4"/>
    </row>
    <row r="22" spans="1:9" ht="24" x14ac:dyDescent="0.55000000000000004">
      <c r="A22" s="10" t="s">
        <v>11</v>
      </c>
      <c r="B22" s="11">
        <v>12130</v>
      </c>
      <c r="C22" s="12">
        <v>4370</v>
      </c>
      <c r="D22" s="12">
        <v>0</v>
      </c>
      <c r="E22" s="12">
        <v>0</v>
      </c>
      <c r="F22" s="13">
        <v>0</v>
      </c>
      <c r="G22" s="12">
        <f t="shared" si="0"/>
        <v>0</v>
      </c>
      <c r="H22" s="24"/>
      <c r="I22" s="4"/>
    </row>
    <row r="23" spans="1:9" s="21" customFormat="1" ht="24" x14ac:dyDescent="0.35">
      <c r="A23" s="18" t="s">
        <v>12</v>
      </c>
      <c r="B23" s="19">
        <v>145294.6</v>
      </c>
      <c r="C23" s="20">
        <v>143524.67000000001</v>
      </c>
      <c r="D23" s="20">
        <v>174228.25</v>
      </c>
      <c r="E23" s="20">
        <v>150000</v>
      </c>
      <c r="F23" s="19">
        <v>400</v>
      </c>
      <c r="G23" s="20">
        <f t="shared" si="0"/>
        <v>149600</v>
      </c>
      <c r="H23" s="24">
        <f t="shared" si="2"/>
        <v>99.733333333333334</v>
      </c>
      <c r="I23" s="4">
        <f t="shared" si="1"/>
        <v>0.26666666666666572</v>
      </c>
    </row>
    <row r="24" spans="1:9" ht="24" x14ac:dyDescent="0.55000000000000004">
      <c r="A24" s="10" t="s">
        <v>13</v>
      </c>
      <c r="B24" s="11">
        <v>455161.95</v>
      </c>
      <c r="C24" s="12">
        <v>264130.76</v>
      </c>
      <c r="D24" s="12">
        <v>38479</v>
      </c>
      <c r="E24" s="12">
        <v>34905</v>
      </c>
      <c r="F24" s="13">
        <v>27538</v>
      </c>
      <c r="G24" s="12">
        <f t="shared" si="0"/>
        <v>7367</v>
      </c>
      <c r="H24" s="24">
        <f t="shared" si="2"/>
        <v>21.105858759490044</v>
      </c>
      <c r="I24" s="38">
        <f t="shared" si="1"/>
        <v>78.894141240509953</v>
      </c>
    </row>
    <row r="25" spans="1:9" ht="24" x14ac:dyDescent="0.55000000000000004">
      <c r="A25" s="10" t="s">
        <v>14</v>
      </c>
      <c r="B25" s="11">
        <v>0</v>
      </c>
      <c r="C25" s="12">
        <v>0</v>
      </c>
      <c r="D25" s="12">
        <v>1010</v>
      </c>
      <c r="E25" s="12">
        <v>32000</v>
      </c>
      <c r="F25" s="13">
        <v>495</v>
      </c>
      <c r="G25" s="12">
        <f t="shared" si="0"/>
        <v>31505</v>
      </c>
      <c r="H25" s="24">
        <f t="shared" si="2"/>
        <v>98.453125</v>
      </c>
      <c r="I25" s="4">
        <f t="shared" si="1"/>
        <v>1.546875</v>
      </c>
    </row>
    <row r="26" spans="1:9" ht="24" x14ac:dyDescent="0.55000000000000004">
      <c r="A26" s="10" t="s">
        <v>15</v>
      </c>
      <c r="B26" s="11">
        <v>0</v>
      </c>
      <c r="C26" s="12">
        <v>29403</v>
      </c>
      <c r="D26" s="12">
        <v>40554.449999999997</v>
      </c>
      <c r="E26" s="12">
        <v>65000</v>
      </c>
      <c r="F26" s="13">
        <v>17000</v>
      </c>
      <c r="G26" s="12">
        <f t="shared" si="0"/>
        <v>48000</v>
      </c>
      <c r="H26" s="24">
        <f t="shared" si="2"/>
        <v>73.84615384615384</v>
      </c>
      <c r="I26" s="4">
        <f t="shared" si="1"/>
        <v>26.15384615384616</v>
      </c>
    </row>
    <row r="27" spans="1:9" ht="24" x14ac:dyDescent="0.55000000000000004">
      <c r="A27" s="10" t="s">
        <v>28</v>
      </c>
      <c r="B27" s="11">
        <v>413606</v>
      </c>
      <c r="C27" s="12">
        <v>93153.59</v>
      </c>
      <c r="D27" s="12">
        <v>158942.25</v>
      </c>
      <c r="E27" s="12">
        <f>143480-30000</f>
        <v>113480</v>
      </c>
      <c r="F27" s="13">
        <v>5280</v>
      </c>
      <c r="G27" s="12">
        <f t="shared" si="0"/>
        <v>108200</v>
      </c>
      <c r="H27" s="24">
        <f t="shared" si="2"/>
        <v>95.34719774409588</v>
      </c>
      <c r="I27" s="4">
        <f t="shared" si="1"/>
        <v>4.6528022559041204</v>
      </c>
    </row>
    <row r="28" spans="1:9" ht="24" x14ac:dyDescent="0.55000000000000004">
      <c r="A28" s="10" t="s">
        <v>37</v>
      </c>
      <c r="B28" s="11">
        <v>0</v>
      </c>
      <c r="C28" s="12">
        <v>0</v>
      </c>
      <c r="D28" s="12">
        <v>0</v>
      </c>
      <c r="E28" s="12">
        <f>112950+30000</f>
        <v>142950</v>
      </c>
      <c r="F28" s="13">
        <v>102542</v>
      </c>
      <c r="G28" s="12">
        <f>+E28-F28</f>
        <v>40408</v>
      </c>
      <c r="H28" s="24">
        <f t="shared" si="2"/>
        <v>28.267226302903111</v>
      </c>
      <c r="I28" s="38">
        <f t="shared" si="1"/>
        <v>71.732773697096889</v>
      </c>
    </row>
    <row r="29" spans="1:9" ht="24" x14ac:dyDescent="0.55000000000000004">
      <c r="A29" s="10" t="s">
        <v>16</v>
      </c>
      <c r="B29" s="11">
        <v>7543</v>
      </c>
      <c r="C29" s="12">
        <v>11645</v>
      </c>
      <c r="D29" s="12">
        <v>13062</v>
      </c>
      <c r="E29" s="12">
        <v>12900</v>
      </c>
      <c r="F29" s="13">
        <v>5828.01</v>
      </c>
      <c r="G29" s="12">
        <f t="shared" si="0"/>
        <v>7071.99</v>
      </c>
      <c r="H29" s="24">
        <f t="shared" si="2"/>
        <v>54.821627906976744</v>
      </c>
      <c r="I29" s="4">
        <f t="shared" si="1"/>
        <v>45.178372093023256</v>
      </c>
    </row>
    <row r="30" spans="1:9" ht="24" x14ac:dyDescent="0.55000000000000004">
      <c r="A30" s="10" t="s">
        <v>17</v>
      </c>
      <c r="B30" s="11">
        <v>181706</v>
      </c>
      <c r="C30" s="12">
        <v>145016.20000000001</v>
      </c>
      <c r="D30" s="12">
        <v>200000</v>
      </c>
      <c r="E30" s="12">
        <v>300000</v>
      </c>
      <c r="F30" s="13">
        <v>8440</v>
      </c>
      <c r="G30" s="12">
        <f t="shared" si="0"/>
        <v>291560</v>
      </c>
      <c r="H30" s="24">
        <f t="shared" si="2"/>
        <v>97.186666666666667</v>
      </c>
      <c r="I30" s="4">
        <f t="shared" si="1"/>
        <v>2.8133333333333326</v>
      </c>
    </row>
    <row r="31" spans="1:9" ht="24" x14ac:dyDescent="0.55000000000000004">
      <c r="A31" s="10" t="s">
        <v>36</v>
      </c>
      <c r="B31" s="12">
        <v>0</v>
      </c>
      <c r="C31" s="12">
        <v>0</v>
      </c>
      <c r="D31" s="12">
        <v>0</v>
      </c>
      <c r="E31" s="12">
        <v>7000</v>
      </c>
      <c r="F31" s="13">
        <v>0</v>
      </c>
      <c r="G31" s="12">
        <f t="shared" si="0"/>
        <v>7000</v>
      </c>
      <c r="H31" s="24">
        <f t="shared" si="2"/>
        <v>100</v>
      </c>
      <c r="I31" s="4"/>
    </row>
    <row r="32" spans="1:9" ht="24" x14ac:dyDescent="0.55000000000000004">
      <c r="A32" s="10" t="s">
        <v>18</v>
      </c>
      <c r="B32" s="11">
        <v>0</v>
      </c>
      <c r="C32" s="12">
        <v>5803</v>
      </c>
      <c r="D32" s="12">
        <v>4851</v>
      </c>
      <c r="E32" s="12">
        <v>5000</v>
      </c>
      <c r="F32" s="13">
        <v>1258</v>
      </c>
      <c r="G32" s="12">
        <f t="shared" si="0"/>
        <v>3742</v>
      </c>
      <c r="H32" s="24">
        <f t="shared" si="2"/>
        <v>74.84</v>
      </c>
      <c r="I32" s="4">
        <f t="shared" si="1"/>
        <v>25.159999999999997</v>
      </c>
    </row>
    <row r="33" spans="1:9" ht="24" x14ac:dyDescent="0.55000000000000004">
      <c r="A33" s="10" t="s">
        <v>19</v>
      </c>
      <c r="B33" s="11">
        <v>2905</v>
      </c>
      <c r="C33" s="12">
        <v>2096</v>
      </c>
      <c r="D33" s="12">
        <v>2715</v>
      </c>
      <c r="E33" s="12">
        <v>2820</v>
      </c>
      <c r="F33" s="13">
        <v>0</v>
      </c>
      <c r="G33" s="12">
        <f t="shared" si="0"/>
        <v>2820</v>
      </c>
      <c r="H33" s="24">
        <f t="shared" si="2"/>
        <v>100</v>
      </c>
      <c r="I33" s="4"/>
    </row>
    <row r="34" spans="1:9" ht="24" x14ac:dyDescent="0.55000000000000004">
      <c r="A34" s="10" t="s">
        <v>20</v>
      </c>
      <c r="B34" s="11">
        <v>663578.07999999996</v>
      </c>
      <c r="C34" s="12">
        <v>787064.22</v>
      </c>
      <c r="D34" s="12">
        <v>798998.8</v>
      </c>
      <c r="E34" s="12">
        <v>750000</v>
      </c>
      <c r="F34" s="13">
        <v>158612</v>
      </c>
      <c r="G34" s="12">
        <f t="shared" si="0"/>
        <v>591388</v>
      </c>
      <c r="H34" s="24">
        <f t="shared" si="2"/>
        <v>78.851733333333328</v>
      </c>
      <c r="I34" s="4">
        <f t="shared" si="1"/>
        <v>21.148266666666672</v>
      </c>
    </row>
    <row r="35" spans="1:9" ht="24" x14ac:dyDescent="0.55000000000000004">
      <c r="A35" s="10" t="s">
        <v>21</v>
      </c>
      <c r="B35" s="11">
        <v>47560.66</v>
      </c>
      <c r="C35" s="12">
        <v>32688.41</v>
      </c>
      <c r="D35" s="12">
        <v>28656.33</v>
      </c>
      <c r="E35" s="15">
        <v>29700</v>
      </c>
      <c r="F35" s="13">
        <v>12327.73</v>
      </c>
      <c r="G35" s="12">
        <f>+E35-F35</f>
        <v>17372.27</v>
      </c>
      <c r="H35" s="24">
        <f t="shared" si="2"/>
        <v>58.492491582491581</v>
      </c>
      <c r="I35" s="4">
        <f t="shared" si="1"/>
        <v>41.507508417508419</v>
      </c>
    </row>
    <row r="36" spans="1:9" ht="24" x14ac:dyDescent="0.55000000000000004">
      <c r="A36" s="10" t="s">
        <v>22</v>
      </c>
      <c r="B36" s="11">
        <v>358192.9</v>
      </c>
      <c r="C36" s="12">
        <v>348416.9</v>
      </c>
      <c r="D36" s="12">
        <v>264893</v>
      </c>
      <c r="E36" s="13">
        <v>245649</v>
      </c>
      <c r="F36" s="13">
        <v>49760</v>
      </c>
      <c r="G36" s="12">
        <f t="shared" si="0"/>
        <v>195889</v>
      </c>
      <c r="H36" s="24">
        <f t="shared" si="2"/>
        <v>79.743455092428633</v>
      </c>
      <c r="I36" s="4">
        <f t="shared" si="1"/>
        <v>20.256544907571367</v>
      </c>
    </row>
    <row r="37" spans="1:9" ht="24" x14ac:dyDescent="0.55000000000000004">
      <c r="A37" s="16" t="s">
        <v>23</v>
      </c>
      <c r="B37" s="17">
        <f>SUM(B8:B36)</f>
        <v>37568740.239999995</v>
      </c>
      <c r="C37" s="17">
        <f>SUM(C8:C36)</f>
        <v>36871149.889999993</v>
      </c>
      <c r="D37" s="17">
        <f>SUM(D8:D36)</f>
        <v>32672485.359999999</v>
      </c>
      <c r="E37" s="17">
        <f>SUM(E8:E36)</f>
        <v>43600000</v>
      </c>
      <c r="F37" s="17">
        <f t="shared" ref="F37:G37" si="3">SUM(F8:F36)</f>
        <v>6827666.7699999996</v>
      </c>
      <c r="G37" s="17">
        <f t="shared" si="3"/>
        <v>36772333.230000004</v>
      </c>
      <c r="H37" s="26">
        <f>+G37*100/E37</f>
        <v>84.340213830275246</v>
      </c>
      <c r="I37" s="4">
        <f t="shared" si="1"/>
        <v>15.659786169724754</v>
      </c>
    </row>
    <row r="38" spans="1:9" ht="42" customHeight="1" x14ac:dyDescent="0.35">
      <c r="A38" s="39" t="s">
        <v>40</v>
      </c>
      <c r="B38" s="39"/>
      <c r="H38" s="23"/>
      <c r="I38" s="4">
        <f t="shared" si="1"/>
        <v>100</v>
      </c>
    </row>
    <row r="40" spans="1:9" ht="23.25" x14ac:dyDescent="0.35">
      <c r="A40" s="42"/>
      <c r="B40" s="42"/>
      <c r="C40" s="42"/>
      <c r="D40" s="42"/>
      <c r="E40" s="42"/>
      <c r="F40" s="42"/>
      <c r="G40" s="42"/>
    </row>
    <row r="41" spans="1:9" ht="23.25" x14ac:dyDescent="0.35">
      <c r="A41" s="27"/>
      <c r="B41" s="27"/>
      <c r="C41" s="28"/>
      <c r="D41" s="28"/>
      <c r="E41" s="28"/>
      <c r="F41" s="29"/>
      <c r="G41" s="30"/>
    </row>
    <row r="42" spans="1:9" ht="23.25" x14ac:dyDescent="0.35">
      <c r="A42" s="27"/>
      <c r="B42" s="30"/>
      <c r="C42" s="29"/>
      <c r="D42" s="31"/>
      <c r="E42" s="31"/>
      <c r="F42" s="30"/>
      <c r="G42" s="29"/>
    </row>
    <row r="43" spans="1:9" ht="23.25" x14ac:dyDescent="0.35">
      <c r="A43" s="32"/>
      <c r="B43" s="30"/>
      <c r="C43" s="29"/>
      <c r="D43" s="31"/>
      <c r="E43" s="31"/>
      <c r="F43" s="29"/>
      <c r="G43" s="30"/>
    </row>
    <row r="44" spans="1:9" ht="23.25" x14ac:dyDescent="0.35">
      <c r="A44" s="32"/>
      <c r="B44" s="33"/>
      <c r="C44" s="34"/>
      <c r="D44" s="35"/>
      <c r="E44" s="35"/>
      <c r="F44" s="29"/>
      <c r="G44" s="30"/>
    </row>
    <row r="45" spans="1:9" ht="23.25" x14ac:dyDescent="0.35">
      <c r="A45" s="32"/>
      <c r="B45" s="33"/>
      <c r="C45" s="34"/>
      <c r="D45" s="35"/>
      <c r="E45" s="35"/>
      <c r="F45" s="29"/>
      <c r="G45" s="30"/>
    </row>
    <row r="46" spans="1:9" ht="23.25" x14ac:dyDescent="0.35">
      <c r="A46" s="32"/>
      <c r="B46" s="33"/>
      <c r="C46" s="34"/>
      <c r="D46" s="35"/>
      <c r="E46" s="35"/>
      <c r="F46" s="29"/>
      <c r="G46" s="29"/>
    </row>
    <row r="47" spans="1:9" ht="23.25" x14ac:dyDescent="0.35">
      <c r="A47" s="32"/>
      <c r="B47" s="36"/>
      <c r="C47" s="31"/>
      <c r="D47" s="31"/>
      <c r="E47" s="31"/>
      <c r="F47" s="30"/>
      <c r="G47" s="31"/>
    </row>
    <row r="48" spans="1:9" ht="23.25" x14ac:dyDescent="0.35">
      <c r="A48" s="37"/>
      <c r="B48" s="30"/>
      <c r="C48" s="29"/>
      <c r="D48" s="31"/>
      <c r="E48" s="31"/>
      <c r="F48" s="29"/>
      <c r="G48" s="30"/>
    </row>
    <row r="49" spans="1:8" ht="23.25" x14ac:dyDescent="0.35">
      <c r="A49" s="32"/>
      <c r="B49" s="36"/>
      <c r="C49" s="31"/>
      <c r="D49" s="31"/>
      <c r="E49" s="31"/>
      <c r="F49" s="29"/>
      <c r="G49" s="30"/>
    </row>
    <row r="50" spans="1:8" ht="23.25" x14ac:dyDescent="0.35">
      <c r="A50" s="32"/>
      <c r="B50" s="30"/>
      <c r="C50" s="29"/>
      <c r="D50" s="31"/>
      <c r="E50" s="31"/>
      <c r="F50" s="29"/>
      <c r="G50" s="30"/>
    </row>
    <row r="51" spans="1:8" ht="23.25" x14ac:dyDescent="0.35">
      <c r="A51" s="32"/>
      <c r="B51" s="33"/>
      <c r="C51" s="34"/>
      <c r="D51" s="35"/>
      <c r="E51" s="35"/>
      <c r="F51" s="29"/>
      <c r="G51" s="30"/>
    </row>
    <row r="52" spans="1:8" ht="23.25" x14ac:dyDescent="0.35">
      <c r="A52" s="32"/>
      <c r="B52" s="33"/>
      <c r="C52" s="34"/>
      <c r="D52" s="35"/>
      <c r="E52" s="35"/>
      <c r="F52" s="29"/>
      <c r="G52" s="31"/>
    </row>
    <row r="53" spans="1:8" ht="23.25" x14ac:dyDescent="0.35">
      <c r="A53" s="32"/>
      <c r="B53" s="36"/>
      <c r="C53" s="31"/>
      <c r="D53" s="31"/>
      <c r="E53" s="31"/>
      <c r="F53" s="30"/>
      <c r="G53" s="1"/>
      <c r="H53" s="1"/>
    </row>
    <row r="54" spans="1:8" ht="23.25" x14ac:dyDescent="0.35">
      <c r="A54" s="37"/>
      <c r="B54" s="36"/>
      <c r="C54" s="31"/>
      <c r="D54" s="31"/>
      <c r="E54" s="31"/>
      <c r="F54" s="30"/>
      <c r="G54" s="1"/>
      <c r="H54" s="1"/>
    </row>
    <row r="55" spans="1:8" ht="23.25" x14ac:dyDescent="0.35">
      <c r="A55" s="37"/>
      <c r="B55" s="36"/>
      <c r="C55" s="31"/>
      <c r="D55" s="31"/>
      <c r="E55" s="31"/>
      <c r="F55" s="30"/>
      <c r="G55" s="1"/>
      <c r="H55" s="1"/>
    </row>
    <row r="56" spans="1:8" ht="23.25" x14ac:dyDescent="0.35">
      <c r="A56" s="30"/>
      <c r="B56" s="36"/>
      <c r="C56" s="31"/>
      <c r="D56" s="31"/>
      <c r="E56" s="31"/>
      <c r="F56" s="30"/>
      <c r="G56" s="1"/>
      <c r="H56" s="1"/>
    </row>
    <row r="57" spans="1:8" x14ac:dyDescent="0.35">
      <c r="G57" s="1"/>
      <c r="H57" s="1"/>
    </row>
    <row r="58" spans="1:8" x14ac:dyDescent="0.35">
      <c r="G58" s="1"/>
      <c r="H58" s="1"/>
    </row>
    <row r="59" spans="1:8" x14ac:dyDescent="0.35">
      <c r="G59" s="1"/>
      <c r="H59" s="1"/>
    </row>
  </sheetData>
  <mergeCells count="4">
    <mergeCell ref="A38:B38"/>
    <mergeCell ref="A6:A7"/>
    <mergeCell ref="E6:H6"/>
    <mergeCell ref="A40:G40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2023-05-24T06:48:44Z</cp:lastPrinted>
  <dcterms:created xsi:type="dcterms:W3CDTF">2023-02-18T08:25:25Z</dcterms:created>
  <dcterms:modified xsi:type="dcterms:W3CDTF">2023-05-29T04:03:44Z</dcterms:modified>
</cp:coreProperties>
</file>