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จัดสรร 66 31082566\รายงานคงเหลือ MMC  รายสัปดาห์ ปี 66\อัพเว็บไซต์\"/>
    </mc:Choice>
  </mc:AlternateContent>
  <bookViews>
    <workbookView xWindow="0" yWindow="0" windowWidth="23040" windowHeight="8775"/>
  </bookViews>
  <sheets>
    <sheet name="Sheet1" sheetId="1" r:id="rId1"/>
  </sheets>
  <definedNames>
    <definedName name="_xlnm.Print_Area" localSheetId="0">Sheet1!$A$1:$I$38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1" l="1"/>
  <c r="G37" i="1" l="1"/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9" i="1"/>
  <c r="H30" i="1"/>
  <c r="H31" i="1"/>
  <c r="H32" i="1"/>
  <c r="H33" i="1"/>
  <c r="H34" i="1"/>
  <c r="H36" i="1"/>
  <c r="I36" i="1" s="1"/>
  <c r="H8" i="1"/>
  <c r="I9" i="1" l="1"/>
  <c r="J9" i="1" s="1"/>
  <c r="E28" i="1" l="1"/>
  <c r="H28" i="1" s="1"/>
  <c r="E27" i="1"/>
  <c r="H27" i="1" s="1"/>
  <c r="I19" i="1" l="1"/>
  <c r="J19" i="1" s="1"/>
  <c r="I8" i="1"/>
  <c r="J8" i="1" s="1"/>
  <c r="I10" i="1"/>
  <c r="J10" i="1" s="1"/>
  <c r="I18" i="1"/>
  <c r="I17" i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20" i="1"/>
  <c r="J20" i="1" s="1"/>
  <c r="I23" i="1"/>
  <c r="J23" i="1" s="1"/>
  <c r="J36" i="1"/>
  <c r="I35" i="1"/>
  <c r="J35" i="1" s="1"/>
  <c r="I34" i="1"/>
  <c r="J34" i="1" s="1"/>
  <c r="I33" i="1"/>
  <c r="I31" i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F37" i="1" l="1"/>
  <c r="I24" i="1"/>
  <c r="J24" i="1" s="1"/>
  <c r="I32" i="1"/>
  <c r="J32" i="1" s="1"/>
  <c r="E37" i="1"/>
  <c r="H37" i="1" l="1"/>
  <c r="I37" i="1" s="1"/>
  <c r="J37" i="1" s="1"/>
  <c r="D37" i="1" l="1"/>
  <c r="C37" i="1"/>
  <c r="B37" i="1"/>
</calcChain>
</file>

<file path=xl/sharedStrings.xml><?xml version="1.0" encoding="utf-8"?>
<sst xmlns="http://schemas.openxmlformats.org/spreadsheetml/2006/main" count="45" uniqueCount="42">
  <si>
    <t>หน่วยงาน</t>
  </si>
  <si>
    <t>ปี งปม 2563</t>
  </si>
  <si>
    <t>ปี งปม 2564</t>
  </si>
  <si>
    <t>ปี งปม 2565</t>
  </si>
  <si>
    <t>โรงพยาบาลทันตกรรม</t>
  </si>
  <si>
    <t>รากฟันเทียมโรงพยาบาลทันตกรรม</t>
  </si>
  <si>
    <t>งานอาคาร วิศวกรรมและซ่อมบำรุง</t>
  </si>
  <si>
    <t>ฝ่ายทันตสาธารณสุขฯ</t>
  </si>
  <si>
    <t>หน่วยห้องปฏิบัติการกลาง</t>
  </si>
  <si>
    <t>หน่วยกิจการนักศึกษา</t>
  </si>
  <si>
    <t>วัสดุ statement</t>
  </si>
  <si>
    <t>หน่วยทะเบียนและประเมินผล</t>
  </si>
  <si>
    <t xml:space="preserve">หน่วยส่งเสริม&amp;พัฒนาการศึกษาตัวตนเอง </t>
  </si>
  <si>
    <t xml:space="preserve">สำนักงานคณบดี </t>
  </si>
  <si>
    <t>หน่วยบริหารทรัพยากรบุคคล</t>
  </si>
  <si>
    <t>สนง.กองทุน 100 ปีฯ</t>
  </si>
  <si>
    <t>งานสื่อสารองค์กร</t>
  </si>
  <si>
    <t>หน่วยโสตทัศนศึกษา</t>
  </si>
  <si>
    <t>หน่วยคลัง</t>
  </si>
  <si>
    <t>หน่วยพัสดุ</t>
  </si>
  <si>
    <t xml:space="preserve">หน่วยคลังพัสดุ </t>
  </si>
  <si>
    <t>ค่ามิเตอร์เครื่องพิมพ์</t>
  </si>
  <si>
    <t>หมึกพิมพ์คอมพิวเตอร์</t>
  </si>
  <si>
    <t xml:space="preserve">รวมเป็นเงิน </t>
  </si>
  <si>
    <t>งบจัดสรรจ่ายจริง</t>
  </si>
  <si>
    <t>ปีงบประมาณ 2566</t>
  </si>
  <si>
    <t>งบได้รับจัดสรรจากคณะฯ</t>
  </si>
  <si>
    <t>งบจัดสรรคงเหลือ</t>
  </si>
  <si>
    <t>งานเทคโนโลยีสารสนเทศ</t>
  </si>
  <si>
    <t>สาขาวิชาชีววิทยาช่องปากและระบบการบดเคี้ยว</t>
  </si>
  <si>
    <t>สาขาวิชาทันตกรรมป้องกัน</t>
  </si>
  <si>
    <t>สาขาวิชาทันตกรรมป้องกันภาคสนาม</t>
  </si>
  <si>
    <t>สาขาวิชาทันตกรรมประดิษฐ์</t>
  </si>
  <si>
    <t>สาขาวิชาทันตกรรมอนุรักษ์</t>
  </si>
  <si>
    <t>สาขาวิชาวิทยาการวินิจฉัยโรคช่องปาก</t>
  </si>
  <si>
    <t>สาขาวิชาศัลยศาสตร์ช่องปากและแม็กซิลโลเฟเชียล</t>
  </si>
  <si>
    <t>หน่วยนโยบายและแผนฯ</t>
  </si>
  <si>
    <t>งานเทคโนโลยีสารสนเทศ (ส่วนกลาง)</t>
  </si>
  <si>
    <t xml:space="preserve">                                      </t>
  </si>
  <si>
    <t>คงเหลือ(ร้อยละ)</t>
  </si>
  <si>
    <t>งบจัดสรรขออนุมัติหลักการ (ก่อหนี้)</t>
  </si>
  <si>
    <r>
      <rPr>
        <b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ข้อมูล ณ วันที่ 31กรกฎาคม 2566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</si>
</sst>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theme="0"/>
      <name val="TH Sarabun New"/>
      <family val="2"/>
    </font>
    <font>
      <sz val="16"/>
      <color theme="1"/>
      <name val="TH Sarabun New"/>
      <family val="2"/>
    </font>
    <font>
      <sz val="16"/>
      <color theme="1" tint="4.9989318521683403E-2"/>
      <name val="TH Sarabun New"/>
      <family val="2"/>
    </font>
    <font>
      <b/>
      <sz val="15"/>
      <color theme="0"/>
      <name val="TH Sarabun New"/>
      <family val="2"/>
    </font>
    <font>
      <b/>
      <sz val="16"/>
      <color theme="0"/>
      <name val="TH SarabunPSK"/>
      <family val="2"/>
    </font>
    <font>
      <sz val="16"/>
      <color rgb="FFFF0000"/>
      <name val="TH Sarabun New"/>
      <family val="2"/>
      <charset val="222"/>
    </font>
    <font>
      <sz val="16"/>
      <color rgb="FFFF0000"/>
      <name val="TH SarabunPSK"/>
      <family val="2"/>
      <charset val="222"/>
    </font>
    <font>
      <sz val="16"/>
      <color rgb="FFFF0000"/>
      <name val="TH Sarabun New"/>
      <family val="2"/>
    </font>
    <font>
      <sz val="16"/>
      <color rgb="FFFF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4" borderId="0" xfId="0" applyFont="1" applyFill="1"/>
    <xf numFmtId="43" fontId="2" fillId="4" borderId="0" xfId="1" applyFont="1" applyFill="1"/>
    <xf numFmtId="0" fontId="2" fillId="4" borderId="0" xfId="0" applyFont="1" applyFill="1" applyAlignment="1">
      <alignment vertical="top" wrapText="1"/>
    </xf>
    <xf numFmtId="43" fontId="2" fillId="4" borderId="0" xfId="0" applyNumberFormat="1" applyFont="1" applyFill="1"/>
    <xf numFmtId="0" fontId="2" fillId="4" borderId="0" xfId="0" applyFont="1" applyFill="1" applyAlignment="1">
      <alignment horizontal="left" wrapText="1" inden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/>
    </xf>
    <xf numFmtId="43" fontId="5" fillId="3" borderId="1" xfId="1" applyFont="1" applyFill="1" applyBorder="1" applyAlignment="1">
      <alignment wrapText="1"/>
    </xf>
    <xf numFmtId="43" fontId="5" fillId="3" borderId="1" xfId="1" applyFont="1" applyFill="1" applyBorder="1" applyAlignment="1"/>
    <xf numFmtId="43" fontId="5" fillId="3" borderId="1" xfId="1" applyFont="1" applyFill="1" applyBorder="1" applyAlignment="1">
      <alignment horizontal="center"/>
    </xf>
    <xf numFmtId="43" fontId="5" fillId="3" borderId="1" xfId="1" applyFont="1" applyFill="1" applyBorder="1"/>
    <xf numFmtId="0" fontId="5" fillId="3" borderId="1" xfId="0" applyFont="1" applyFill="1" applyBorder="1" applyAlignment="1">
      <alignment wrapText="1"/>
    </xf>
    <xf numFmtId="43" fontId="6" fillId="3" borderId="1" xfId="1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 wrapText="1"/>
    </xf>
    <xf numFmtId="43" fontId="4" fillId="2" borderId="1" xfId="1" applyFont="1" applyFill="1" applyBorder="1" applyAlignment="1">
      <alignment horizontal="center"/>
    </xf>
    <xf numFmtId="43" fontId="5" fillId="3" borderId="1" xfId="1" applyFont="1" applyFill="1" applyBorder="1" applyAlignment="1">
      <alignment vertical="top" wrapText="1"/>
    </xf>
    <xf numFmtId="43" fontId="5" fillId="3" borderId="1" xfId="1" applyFont="1" applyFill="1" applyBorder="1" applyAlignment="1">
      <alignment vertical="top"/>
    </xf>
    <xf numFmtId="43" fontId="5" fillId="3" borderId="1" xfId="1" applyFont="1" applyFill="1" applyBorder="1" applyAlignment="1">
      <alignment horizontal="center" vertical="top"/>
    </xf>
    <xf numFmtId="0" fontId="2" fillId="4" borderId="0" xfId="0" applyFont="1" applyFill="1" applyAlignment="1">
      <alignment vertical="top"/>
    </xf>
    <xf numFmtId="0" fontId="5" fillId="3" borderId="1" xfId="0" applyFont="1" applyFill="1" applyBorder="1" applyAlignment="1">
      <alignment vertical="top" wrapText="1"/>
    </xf>
    <xf numFmtId="43" fontId="2" fillId="4" borderId="0" xfId="0" applyNumberFormat="1" applyFont="1" applyFill="1" applyAlignment="1">
      <alignment vertical="top"/>
    </xf>
    <xf numFmtId="43" fontId="2" fillId="3" borderId="1" xfId="0" applyNumberFormat="1" applyFont="1" applyFill="1" applyBorder="1" applyAlignment="1">
      <alignment vertical="top"/>
    </xf>
    <xf numFmtId="43" fontId="7" fillId="2" borderId="1" xfId="1" applyFont="1" applyFill="1" applyBorder="1" applyAlignment="1">
      <alignment horizontal="center" vertical="center" wrapText="1"/>
    </xf>
    <xf numFmtId="43" fontId="8" fillId="2" borderId="1" xfId="0" applyNumberFormat="1" applyFont="1" applyFill="1" applyBorder="1" applyAlignment="1">
      <alignment vertical="top"/>
    </xf>
    <xf numFmtId="43" fontId="2" fillId="5" borderId="0" xfId="0" applyNumberFormat="1" applyFont="1" applyFill="1"/>
    <xf numFmtId="0" fontId="4" fillId="2" borderId="1" xfId="0" applyFont="1" applyFill="1" applyBorder="1" applyAlignment="1">
      <alignment horizontal="center" vertical="center" wrapText="1"/>
    </xf>
    <xf numFmtId="43" fontId="2" fillId="4" borderId="0" xfId="1" applyFont="1" applyFill="1" applyAlignment="1">
      <alignment vertical="top"/>
    </xf>
    <xf numFmtId="43" fontId="4" fillId="2" borderId="1" xfId="1" applyFont="1" applyFill="1" applyBorder="1" applyAlignment="1">
      <alignment horizontal="center" vertical="top"/>
    </xf>
    <xf numFmtId="43" fontId="9" fillId="3" borderId="1" xfId="1" applyFont="1" applyFill="1" applyBorder="1" applyAlignment="1">
      <alignment horizontal="center" vertical="top"/>
    </xf>
    <xf numFmtId="43" fontId="10" fillId="3" borderId="1" xfId="0" applyNumberFormat="1" applyFont="1" applyFill="1" applyBorder="1" applyAlignment="1">
      <alignment vertical="top"/>
    </xf>
    <xf numFmtId="0" fontId="2" fillId="4" borderId="2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43" fontId="11" fillId="3" borderId="1" xfId="1" applyFont="1" applyFill="1" applyBorder="1" applyAlignment="1">
      <alignment horizontal="center" vertical="top"/>
    </xf>
    <xf numFmtId="43" fontId="12" fillId="3" borderId="1" xfId="0" applyNumberFormat="1" applyFont="1" applyFill="1" applyBorder="1" applyAlignment="1">
      <alignment vertical="top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59266</xdr:colOff>
      <xdr:row>36</xdr:row>
      <xdr:rowOff>50800</xdr:rowOff>
    </xdr:from>
    <xdr:to>
      <xdr:col>2</xdr:col>
      <xdr:colOff>180975</xdr:colOff>
      <xdr:row>36</xdr:row>
      <xdr:rowOff>200025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373966" y="16157575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1856122</xdr:colOff>
      <xdr:row>0</xdr:row>
      <xdr:rowOff>102948</xdr:rowOff>
    </xdr:from>
    <xdr:to>
      <xdr:col>7</xdr:col>
      <xdr:colOff>659436</xdr:colOff>
      <xdr:row>4</xdr:row>
      <xdr:rowOff>1348</xdr:rowOff>
    </xdr:to>
    <xdr:sp macro="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856122" y="102948"/>
          <a:ext cx="7834746" cy="9721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2566 </a:t>
          </a:r>
        </a:p>
        <a:p>
          <a:pPr algn="l"/>
          <a:r>
            <a:rPr lang="th-TH" sz="24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8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21166</xdr:colOff>
      <xdr:row>36</xdr:row>
      <xdr:rowOff>69850</xdr:rowOff>
    </xdr:from>
    <xdr:to>
      <xdr:col>3</xdr:col>
      <xdr:colOff>142875</xdr:colOff>
      <xdr:row>36</xdr:row>
      <xdr:rowOff>219075</xdr:rowOff>
    </xdr:to>
    <xdr:sp macro="" textlink="">
      <xdr:nvSpPr>
        <xdr:cNvPr id="8" name="Arrow: Dow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631266" y="16176625"/>
          <a:ext cx="121709" cy="14922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abSelected="1" zoomScale="90" zoomScaleNormal="90" workbookViewId="0">
      <pane ySplit="7" topLeftCell="A23" activePane="bottomLeft" state="frozen"/>
      <selection pane="bottomLeft" activeCell="N36" sqref="N36"/>
    </sheetView>
  </sheetViews>
  <sheetFormatPr defaultColWidth="8.875" defaultRowHeight="21" x14ac:dyDescent="0.35"/>
  <cols>
    <col min="1" max="1" width="31.875" style="5" customWidth="1"/>
    <col min="2" max="2" width="16.875" style="1" customWidth="1"/>
    <col min="3" max="3" width="18.875" style="1" customWidth="1"/>
    <col min="4" max="4" width="17.625" style="1" customWidth="1"/>
    <col min="5" max="5" width="16.5" style="2" customWidth="1"/>
    <col min="6" max="6" width="19.5" style="2" customWidth="1"/>
    <col min="7" max="7" width="16.5" style="2" customWidth="1"/>
    <col min="8" max="8" width="20.5" style="29" customWidth="1"/>
    <col min="9" max="9" width="17" style="21" bestFit="1" customWidth="1"/>
    <col min="10" max="10" width="8.5" style="1" hidden="1" customWidth="1"/>
    <col min="11" max="11" width="14.875" style="1" bestFit="1" customWidth="1"/>
    <col min="12" max="16384" width="8.875" style="1"/>
  </cols>
  <sheetData>
    <row r="1" spans="1:10" x14ac:dyDescent="0.35">
      <c r="A1" s="3" t="s">
        <v>38</v>
      </c>
      <c r="B1" s="3"/>
      <c r="C1" s="3"/>
      <c r="D1" s="3"/>
      <c r="E1" s="3"/>
      <c r="F1" s="3"/>
      <c r="G1" s="3"/>
      <c r="H1" s="3"/>
    </row>
    <row r="2" spans="1:10" x14ac:dyDescent="0.35">
      <c r="A2" s="3"/>
      <c r="B2" s="3"/>
      <c r="C2" s="3"/>
      <c r="D2" s="3"/>
      <c r="E2" s="3"/>
      <c r="F2" s="3"/>
      <c r="G2" s="3"/>
      <c r="H2" s="3"/>
    </row>
    <row r="3" spans="1:10" x14ac:dyDescent="0.35">
      <c r="A3" s="3"/>
      <c r="B3" s="3"/>
      <c r="C3" s="3"/>
      <c r="D3" s="3"/>
      <c r="E3" s="3"/>
      <c r="F3" s="3"/>
      <c r="G3" s="3"/>
      <c r="H3" s="3"/>
    </row>
    <row r="4" spans="1:10" x14ac:dyDescent="0.35">
      <c r="A4" s="3"/>
      <c r="B4" s="3"/>
      <c r="C4" s="3"/>
      <c r="D4" s="3"/>
      <c r="E4" s="3"/>
      <c r="F4" s="3"/>
      <c r="G4" s="3"/>
      <c r="H4" s="3"/>
    </row>
    <row r="5" spans="1:10" x14ac:dyDescent="0.35">
      <c r="A5" s="3"/>
      <c r="B5" s="3"/>
      <c r="C5" s="3"/>
      <c r="D5" s="3"/>
      <c r="E5" s="3"/>
      <c r="F5" s="3"/>
      <c r="G5" s="3"/>
      <c r="H5" s="3"/>
    </row>
    <row r="6" spans="1:10" ht="24" x14ac:dyDescent="0.55000000000000004">
      <c r="A6" s="34" t="s">
        <v>0</v>
      </c>
      <c r="B6" s="6" t="s">
        <v>1</v>
      </c>
      <c r="C6" s="6" t="s">
        <v>2</v>
      </c>
      <c r="D6" s="6" t="s">
        <v>3</v>
      </c>
      <c r="E6" s="35" t="s">
        <v>25</v>
      </c>
      <c r="F6" s="35"/>
      <c r="G6" s="35"/>
      <c r="H6" s="35"/>
      <c r="I6" s="35"/>
    </row>
    <row r="7" spans="1:10" ht="72" x14ac:dyDescent="0.35">
      <c r="A7" s="34"/>
      <c r="B7" s="7" t="s">
        <v>24</v>
      </c>
      <c r="C7" s="7" t="s">
        <v>24</v>
      </c>
      <c r="D7" s="7" t="s">
        <v>24</v>
      </c>
      <c r="E7" s="8" t="s">
        <v>26</v>
      </c>
      <c r="F7" s="28" t="s">
        <v>40</v>
      </c>
      <c r="G7" s="7" t="s">
        <v>24</v>
      </c>
      <c r="H7" s="9" t="s">
        <v>27</v>
      </c>
      <c r="I7" s="25" t="s">
        <v>39</v>
      </c>
    </row>
    <row r="8" spans="1:10" ht="24" x14ac:dyDescent="0.55000000000000004">
      <c r="A8" s="10" t="s">
        <v>4</v>
      </c>
      <c r="B8" s="11">
        <v>19394942.539999999</v>
      </c>
      <c r="C8" s="12">
        <v>20063628.079999998</v>
      </c>
      <c r="D8" s="12">
        <v>17298531.879999999</v>
      </c>
      <c r="E8" s="12">
        <v>25422701</v>
      </c>
      <c r="F8" s="13">
        <v>10557114.929999996</v>
      </c>
      <c r="G8" s="13">
        <v>15865398.119999997</v>
      </c>
      <c r="H8" s="36">
        <f>+E8-F8-G8</f>
        <v>-999812.04999999329</v>
      </c>
      <c r="I8" s="37">
        <f>+H8*100/E8</f>
        <v>-3.9327530540519406</v>
      </c>
      <c r="J8" s="4">
        <f>100-I8</f>
        <v>103.93275305405194</v>
      </c>
    </row>
    <row r="9" spans="1:10" ht="24" x14ac:dyDescent="0.55000000000000004">
      <c r="A9" s="10" t="s">
        <v>5</v>
      </c>
      <c r="B9" s="11">
        <v>7928578.1799999997</v>
      </c>
      <c r="C9" s="12">
        <v>6305524.0099999998</v>
      </c>
      <c r="D9" s="12">
        <v>7627738.9000000004</v>
      </c>
      <c r="E9" s="12">
        <v>10000000</v>
      </c>
      <c r="F9" s="13">
        <v>706390.5</v>
      </c>
      <c r="G9" s="13">
        <v>7465763.1099999985</v>
      </c>
      <c r="H9" s="20">
        <f t="shared" ref="H9:H36" si="0">+E9-F9-G9</f>
        <v>1827846.3900000015</v>
      </c>
      <c r="I9" s="24">
        <f>+H9*100/E9</f>
        <v>18.278463900000016</v>
      </c>
      <c r="J9" s="4">
        <f t="shared" ref="J9:J15" si="1">100-I9</f>
        <v>81.72153609999998</v>
      </c>
    </row>
    <row r="10" spans="1:10" ht="24" x14ac:dyDescent="0.55000000000000004">
      <c r="A10" s="10" t="s">
        <v>6</v>
      </c>
      <c r="B10" s="11">
        <v>5585125.0599999996</v>
      </c>
      <c r="C10" s="12">
        <v>5713577.3200000003</v>
      </c>
      <c r="D10" s="12">
        <v>4191944.87</v>
      </c>
      <c r="E10" s="12">
        <v>4068800</v>
      </c>
      <c r="F10" s="13">
        <v>564901.72</v>
      </c>
      <c r="G10" s="13">
        <v>3687348.24</v>
      </c>
      <c r="H10" s="31">
        <f t="shared" si="0"/>
        <v>-183449.95999999996</v>
      </c>
      <c r="I10" s="32">
        <f>+H10*100/E10</f>
        <v>-4.508699370821863</v>
      </c>
      <c r="J10" s="4">
        <f t="shared" si="1"/>
        <v>104.50869937082186</v>
      </c>
    </row>
    <row r="11" spans="1:10" s="21" customFormat="1" ht="48" x14ac:dyDescent="0.35">
      <c r="A11" s="22" t="s">
        <v>29</v>
      </c>
      <c r="B11" s="19">
        <v>290181.37</v>
      </c>
      <c r="C11" s="20">
        <v>300355.5</v>
      </c>
      <c r="D11" s="20">
        <v>197415.7</v>
      </c>
      <c r="E11" s="20">
        <v>220000</v>
      </c>
      <c r="F11" s="19">
        <v>2615</v>
      </c>
      <c r="G11" s="19">
        <v>186788.06000000003</v>
      </c>
      <c r="H11" s="20">
        <f t="shared" si="0"/>
        <v>30596.939999999973</v>
      </c>
      <c r="I11" s="24">
        <f t="shared" ref="I11:I35" si="2">+H11*100/E11</f>
        <v>13.907699999999988</v>
      </c>
      <c r="J11" s="4">
        <f t="shared" si="1"/>
        <v>86.092300000000009</v>
      </c>
    </row>
    <row r="12" spans="1:10" ht="24" x14ac:dyDescent="0.55000000000000004">
      <c r="A12" s="14" t="s">
        <v>30</v>
      </c>
      <c r="B12" s="11">
        <v>9998</v>
      </c>
      <c r="C12" s="12">
        <v>9990</v>
      </c>
      <c r="D12" s="12">
        <v>2880</v>
      </c>
      <c r="E12" s="12">
        <v>2000</v>
      </c>
      <c r="F12" s="13">
        <v>0</v>
      </c>
      <c r="G12" s="13">
        <v>822</v>
      </c>
      <c r="H12" s="20">
        <f t="shared" si="0"/>
        <v>1178</v>
      </c>
      <c r="I12" s="24">
        <f t="shared" si="2"/>
        <v>58.9</v>
      </c>
      <c r="J12" s="4">
        <f t="shared" si="1"/>
        <v>41.1</v>
      </c>
    </row>
    <row r="13" spans="1:10" ht="24" x14ac:dyDescent="0.55000000000000004">
      <c r="A13" s="14" t="s">
        <v>31</v>
      </c>
      <c r="B13" s="11">
        <v>65595.75</v>
      </c>
      <c r="C13" s="12">
        <v>174490</v>
      </c>
      <c r="D13" s="12">
        <v>79621</v>
      </c>
      <c r="E13" s="12">
        <v>237500</v>
      </c>
      <c r="F13" s="13">
        <v>0</v>
      </c>
      <c r="G13" s="13">
        <v>18518</v>
      </c>
      <c r="H13" s="20">
        <f t="shared" si="0"/>
        <v>218982</v>
      </c>
      <c r="I13" s="24">
        <f t="shared" si="2"/>
        <v>92.20294736842105</v>
      </c>
      <c r="J13" s="4">
        <f t="shared" si="1"/>
        <v>7.7970526315789499</v>
      </c>
    </row>
    <row r="14" spans="1:10" ht="24" x14ac:dyDescent="0.55000000000000004">
      <c r="A14" s="14" t="s">
        <v>32</v>
      </c>
      <c r="B14" s="11">
        <v>0</v>
      </c>
      <c r="C14" s="12">
        <v>990</v>
      </c>
      <c r="D14" s="12">
        <v>0</v>
      </c>
      <c r="E14" s="12">
        <v>5896</v>
      </c>
      <c r="F14" s="13">
        <v>0</v>
      </c>
      <c r="G14" s="13">
        <v>2250</v>
      </c>
      <c r="H14" s="20">
        <f t="shared" si="0"/>
        <v>3646</v>
      </c>
      <c r="I14" s="24">
        <f t="shared" si="2"/>
        <v>61.838534599728632</v>
      </c>
      <c r="J14" s="4">
        <f t="shared" si="1"/>
        <v>38.161465400271368</v>
      </c>
    </row>
    <row r="15" spans="1:10" ht="24" x14ac:dyDescent="0.55000000000000004">
      <c r="A15" s="14" t="s">
        <v>33</v>
      </c>
      <c r="B15" s="11">
        <v>3646</v>
      </c>
      <c r="C15" s="12">
        <v>8702</v>
      </c>
      <c r="D15" s="12">
        <v>6348</v>
      </c>
      <c r="E15" s="12">
        <v>116099</v>
      </c>
      <c r="F15" s="13">
        <v>0</v>
      </c>
      <c r="G15" s="13">
        <v>3419</v>
      </c>
      <c r="H15" s="20">
        <f t="shared" si="0"/>
        <v>112680</v>
      </c>
      <c r="I15" s="24">
        <f t="shared" si="2"/>
        <v>97.055099527127709</v>
      </c>
      <c r="J15" s="4">
        <f t="shared" si="1"/>
        <v>2.9449004728722912</v>
      </c>
    </row>
    <row r="16" spans="1:10" ht="24" x14ac:dyDescent="0.55000000000000004">
      <c r="A16" s="14" t="s">
        <v>34</v>
      </c>
      <c r="B16" s="11">
        <v>449909.8</v>
      </c>
      <c r="C16" s="12">
        <v>427062.27</v>
      </c>
      <c r="D16" s="12">
        <v>307173.65000000002</v>
      </c>
      <c r="E16" s="12">
        <v>330000</v>
      </c>
      <c r="F16" s="13">
        <v>48769</v>
      </c>
      <c r="G16" s="13">
        <v>166449.9</v>
      </c>
      <c r="H16" s="20">
        <f t="shared" si="0"/>
        <v>114781.1</v>
      </c>
      <c r="I16" s="24">
        <f t="shared" si="2"/>
        <v>34.782151515151519</v>
      </c>
      <c r="J16" s="4">
        <f>100-I16</f>
        <v>65.217848484848474</v>
      </c>
    </row>
    <row r="17" spans="1:10" s="21" customFormat="1" ht="48" x14ac:dyDescent="0.35">
      <c r="A17" s="22" t="s">
        <v>35</v>
      </c>
      <c r="B17" s="19">
        <v>2351</v>
      </c>
      <c r="C17" s="20">
        <v>0</v>
      </c>
      <c r="D17" s="20">
        <v>0</v>
      </c>
      <c r="E17" s="20">
        <v>460</v>
      </c>
      <c r="F17" s="19">
        <v>0</v>
      </c>
      <c r="G17" s="19">
        <v>0</v>
      </c>
      <c r="H17" s="20">
        <f t="shared" si="0"/>
        <v>460</v>
      </c>
      <c r="I17" s="24">
        <f t="shared" si="2"/>
        <v>100</v>
      </c>
      <c r="J17" s="4"/>
    </row>
    <row r="18" spans="1:10" ht="24" x14ac:dyDescent="0.55000000000000004">
      <c r="A18" s="10" t="s">
        <v>7</v>
      </c>
      <c r="B18" s="11">
        <v>5141</v>
      </c>
      <c r="C18" s="12">
        <v>7455</v>
      </c>
      <c r="D18" s="12">
        <v>0</v>
      </c>
      <c r="E18" s="12">
        <v>1140</v>
      </c>
      <c r="F18" s="19">
        <v>0</v>
      </c>
      <c r="G18" s="19">
        <v>0</v>
      </c>
      <c r="H18" s="20">
        <f t="shared" si="0"/>
        <v>1140</v>
      </c>
      <c r="I18" s="24">
        <f t="shared" si="2"/>
        <v>100</v>
      </c>
      <c r="J18" s="4"/>
    </row>
    <row r="19" spans="1:10" ht="24" x14ac:dyDescent="0.55000000000000004">
      <c r="A19" s="10" t="s">
        <v>8</v>
      </c>
      <c r="B19" s="11">
        <v>1540286.35</v>
      </c>
      <c r="C19" s="12">
        <v>1968284.66</v>
      </c>
      <c r="D19" s="12">
        <v>1231156.28</v>
      </c>
      <c r="E19" s="12">
        <v>1300000</v>
      </c>
      <c r="F19" s="13">
        <v>472047.01999999996</v>
      </c>
      <c r="G19" s="13">
        <v>833960.74</v>
      </c>
      <c r="H19" s="36">
        <f t="shared" si="0"/>
        <v>-6007.7600000000093</v>
      </c>
      <c r="I19" s="37">
        <f t="shared" si="2"/>
        <v>-0.46213538461538534</v>
      </c>
      <c r="J19" s="4">
        <f t="shared" ref="J19:J36" si="3">100-I19</f>
        <v>100.46213538461538</v>
      </c>
    </row>
    <row r="20" spans="1:10" ht="24" x14ac:dyDescent="0.55000000000000004">
      <c r="A20" s="10" t="s">
        <v>9</v>
      </c>
      <c r="B20" s="11">
        <v>0</v>
      </c>
      <c r="C20" s="12">
        <v>2966</v>
      </c>
      <c r="D20" s="12">
        <v>3285</v>
      </c>
      <c r="E20" s="12">
        <v>4000</v>
      </c>
      <c r="F20" s="13">
        <v>495</v>
      </c>
      <c r="G20" s="13">
        <v>2565</v>
      </c>
      <c r="H20" s="20">
        <f t="shared" si="0"/>
        <v>940</v>
      </c>
      <c r="I20" s="24">
        <f t="shared" si="2"/>
        <v>23.5</v>
      </c>
      <c r="J20" s="4">
        <f t="shared" si="3"/>
        <v>76.5</v>
      </c>
    </row>
    <row r="21" spans="1:10" ht="24" hidden="1" x14ac:dyDescent="0.55000000000000004">
      <c r="A21" s="10" t="s">
        <v>10</v>
      </c>
      <c r="B21" s="11">
        <v>5307</v>
      </c>
      <c r="C21" s="12">
        <v>20813.3</v>
      </c>
      <c r="D21" s="12">
        <v>0</v>
      </c>
      <c r="E21" s="12">
        <v>0</v>
      </c>
      <c r="F21" s="13"/>
      <c r="G21" s="13"/>
      <c r="H21" s="20">
        <f t="shared" si="0"/>
        <v>0</v>
      </c>
      <c r="I21" s="24"/>
      <c r="J21" s="4"/>
    </row>
    <row r="22" spans="1:10" ht="24" hidden="1" x14ac:dyDescent="0.55000000000000004">
      <c r="A22" s="10" t="s">
        <v>11</v>
      </c>
      <c r="B22" s="11">
        <v>12130</v>
      </c>
      <c r="C22" s="12">
        <v>4370</v>
      </c>
      <c r="D22" s="12">
        <v>0</v>
      </c>
      <c r="E22" s="12">
        <v>0</v>
      </c>
      <c r="F22" s="13"/>
      <c r="G22" s="13"/>
      <c r="H22" s="20">
        <f t="shared" si="0"/>
        <v>0</v>
      </c>
      <c r="I22" s="24"/>
      <c r="J22" s="4"/>
    </row>
    <row r="23" spans="1:10" s="21" customFormat="1" ht="24" x14ac:dyDescent="0.35">
      <c r="A23" s="18" t="s">
        <v>12</v>
      </c>
      <c r="B23" s="19">
        <v>145294.6</v>
      </c>
      <c r="C23" s="20">
        <v>143524.67000000001</v>
      </c>
      <c r="D23" s="20">
        <v>174228.25</v>
      </c>
      <c r="E23" s="20">
        <v>150000</v>
      </c>
      <c r="F23" s="19">
        <v>27720</v>
      </c>
      <c r="G23" s="19">
        <v>110760</v>
      </c>
      <c r="H23" s="20">
        <f t="shared" si="0"/>
        <v>11520</v>
      </c>
      <c r="I23" s="24">
        <f t="shared" si="2"/>
        <v>7.68</v>
      </c>
      <c r="J23" s="4">
        <f t="shared" si="3"/>
        <v>92.32</v>
      </c>
    </row>
    <row r="24" spans="1:10" ht="24" x14ac:dyDescent="0.55000000000000004">
      <c r="A24" s="10" t="s">
        <v>13</v>
      </c>
      <c r="B24" s="11">
        <v>455161.95</v>
      </c>
      <c r="C24" s="12">
        <v>264130.76</v>
      </c>
      <c r="D24" s="12">
        <v>38479</v>
      </c>
      <c r="E24" s="12">
        <v>34905</v>
      </c>
      <c r="F24" s="13">
        <v>825</v>
      </c>
      <c r="G24" s="13">
        <v>33655.5</v>
      </c>
      <c r="H24" s="20">
        <f t="shared" si="0"/>
        <v>424.5</v>
      </c>
      <c r="I24" s="24">
        <f t="shared" si="2"/>
        <v>1.2161581435324451</v>
      </c>
      <c r="J24" s="27">
        <f t="shared" si="3"/>
        <v>98.783841856467561</v>
      </c>
    </row>
    <row r="25" spans="1:10" ht="24" x14ac:dyDescent="0.55000000000000004">
      <c r="A25" s="10" t="s">
        <v>14</v>
      </c>
      <c r="B25" s="11">
        <v>0</v>
      </c>
      <c r="C25" s="12">
        <v>0</v>
      </c>
      <c r="D25" s="12">
        <v>1010</v>
      </c>
      <c r="E25" s="12">
        <v>32000</v>
      </c>
      <c r="F25" s="13">
        <v>0</v>
      </c>
      <c r="G25" s="13">
        <v>13335</v>
      </c>
      <c r="H25" s="20">
        <f t="shared" si="0"/>
        <v>18665</v>
      </c>
      <c r="I25" s="24">
        <f t="shared" si="2"/>
        <v>58.328125</v>
      </c>
      <c r="J25" s="4">
        <f t="shared" si="3"/>
        <v>41.671875</v>
      </c>
    </row>
    <row r="26" spans="1:10" ht="24" x14ac:dyDescent="0.55000000000000004">
      <c r="A26" s="10" t="s">
        <v>15</v>
      </c>
      <c r="B26" s="11">
        <v>0</v>
      </c>
      <c r="C26" s="12">
        <v>29403</v>
      </c>
      <c r="D26" s="12">
        <v>40554.449999999997</v>
      </c>
      <c r="E26" s="12">
        <v>65000</v>
      </c>
      <c r="F26" s="13">
        <v>9680</v>
      </c>
      <c r="G26" s="13">
        <v>31725</v>
      </c>
      <c r="H26" s="20">
        <f t="shared" si="0"/>
        <v>23595</v>
      </c>
      <c r="I26" s="24">
        <f t="shared" si="2"/>
        <v>36.299999999999997</v>
      </c>
      <c r="J26" s="4">
        <f t="shared" si="3"/>
        <v>63.7</v>
      </c>
    </row>
    <row r="27" spans="1:10" ht="24" x14ac:dyDescent="0.55000000000000004">
      <c r="A27" s="10" t="s">
        <v>28</v>
      </c>
      <c r="B27" s="11">
        <v>413606</v>
      </c>
      <c r="C27" s="12">
        <v>93153.59</v>
      </c>
      <c r="D27" s="12">
        <v>158942.25</v>
      </c>
      <c r="E27" s="12">
        <f>143480-30000</f>
        <v>113480</v>
      </c>
      <c r="F27" s="13">
        <v>20448</v>
      </c>
      <c r="G27" s="13">
        <v>43380</v>
      </c>
      <c r="H27" s="20">
        <f t="shared" si="0"/>
        <v>49652</v>
      </c>
      <c r="I27" s="24">
        <f t="shared" si="2"/>
        <v>43.753965456468102</v>
      </c>
      <c r="J27" s="4">
        <f t="shared" si="3"/>
        <v>56.246034543531898</v>
      </c>
    </row>
    <row r="28" spans="1:10" ht="24" x14ac:dyDescent="0.55000000000000004">
      <c r="A28" s="10" t="s">
        <v>37</v>
      </c>
      <c r="B28" s="11">
        <v>0</v>
      </c>
      <c r="C28" s="12">
        <v>0</v>
      </c>
      <c r="D28" s="12">
        <v>0</v>
      </c>
      <c r="E28" s="12">
        <f>112950+30000</f>
        <v>142950</v>
      </c>
      <c r="F28" s="13">
        <v>0</v>
      </c>
      <c r="G28" s="13">
        <v>137532</v>
      </c>
      <c r="H28" s="20">
        <f t="shared" si="0"/>
        <v>5418</v>
      </c>
      <c r="I28" s="24">
        <f t="shared" si="2"/>
        <v>3.7901364113326337</v>
      </c>
      <c r="J28" s="27">
        <f t="shared" si="3"/>
        <v>96.209863588667361</v>
      </c>
    </row>
    <row r="29" spans="1:10" ht="24" x14ac:dyDescent="0.55000000000000004">
      <c r="A29" s="10" t="s">
        <v>16</v>
      </c>
      <c r="B29" s="11">
        <v>7543</v>
      </c>
      <c r="C29" s="12">
        <v>11645</v>
      </c>
      <c r="D29" s="12">
        <v>13062</v>
      </c>
      <c r="E29" s="12">
        <v>12900</v>
      </c>
      <c r="F29" s="13">
        <v>0</v>
      </c>
      <c r="G29" s="13">
        <v>9078.01</v>
      </c>
      <c r="H29" s="20">
        <f t="shared" si="0"/>
        <v>3821.99</v>
      </c>
      <c r="I29" s="24">
        <f t="shared" si="2"/>
        <v>29.627829457364342</v>
      </c>
      <c r="J29" s="4">
        <f t="shared" si="3"/>
        <v>70.372170542635658</v>
      </c>
    </row>
    <row r="30" spans="1:10" ht="24" x14ac:dyDescent="0.55000000000000004">
      <c r="A30" s="10" t="s">
        <v>17</v>
      </c>
      <c r="B30" s="11">
        <v>181706</v>
      </c>
      <c r="C30" s="12">
        <v>145016.20000000001</v>
      </c>
      <c r="D30" s="12">
        <v>200000</v>
      </c>
      <c r="E30" s="12">
        <v>300000</v>
      </c>
      <c r="F30" s="13">
        <v>81180.02</v>
      </c>
      <c r="G30" s="13">
        <v>43954.75</v>
      </c>
      <c r="H30" s="20">
        <f t="shared" si="0"/>
        <v>174865.22999999998</v>
      </c>
      <c r="I30" s="24">
        <f t="shared" si="2"/>
        <v>58.288409999999999</v>
      </c>
      <c r="J30" s="4">
        <f t="shared" si="3"/>
        <v>41.711590000000001</v>
      </c>
    </row>
    <row r="31" spans="1:10" ht="24" x14ac:dyDescent="0.55000000000000004">
      <c r="A31" s="10" t="s">
        <v>36</v>
      </c>
      <c r="B31" s="12">
        <v>0</v>
      </c>
      <c r="C31" s="12">
        <v>0</v>
      </c>
      <c r="D31" s="12">
        <v>0</v>
      </c>
      <c r="E31" s="12">
        <v>7000</v>
      </c>
      <c r="F31" s="13">
        <v>0</v>
      </c>
      <c r="G31" s="13">
        <v>0</v>
      </c>
      <c r="H31" s="20">
        <f t="shared" si="0"/>
        <v>7000</v>
      </c>
      <c r="I31" s="24">
        <f t="shared" si="2"/>
        <v>100</v>
      </c>
      <c r="J31" s="4"/>
    </row>
    <row r="32" spans="1:10" ht="24" x14ac:dyDescent="0.55000000000000004">
      <c r="A32" s="10" t="s">
        <v>18</v>
      </c>
      <c r="B32" s="11">
        <v>0</v>
      </c>
      <c r="C32" s="12">
        <v>5803</v>
      </c>
      <c r="D32" s="12">
        <v>4851</v>
      </c>
      <c r="E32" s="12">
        <v>5000</v>
      </c>
      <c r="F32" s="13">
        <v>0</v>
      </c>
      <c r="G32" s="13">
        <v>1903</v>
      </c>
      <c r="H32" s="20">
        <f t="shared" si="0"/>
        <v>3097</v>
      </c>
      <c r="I32" s="24">
        <f t="shared" si="2"/>
        <v>61.94</v>
      </c>
      <c r="J32" s="4">
        <f t="shared" si="3"/>
        <v>38.06</v>
      </c>
    </row>
    <row r="33" spans="1:10" ht="24" x14ac:dyDescent="0.55000000000000004">
      <c r="A33" s="10" t="s">
        <v>19</v>
      </c>
      <c r="B33" s="11">
        <v>2905</v>
      </c>
      <c r="C33" s="12">
        <v>2096</v>
      </c>
      <c r="D33" s="12">
        <v>2715</v>
      </c>
      <c r="E33" s="12">
        <v>2820</v>
      </c>
      <c r="F33" s="13">
        <v>0</v>
      </c>
      <c r="G33" s="13">
        <v>450</v>
      </c>
      <c r="H33" s="20">
        <f t="shared" si="0"/>
        <v>2370</v>
      </c>
      <c r="I33" s="24">
        <f t="shared" si="2"/>
        <v>84.042553191489361</v>
      </c>
      <c r="J33" s="4"/>
    </row>
    <row r="34" spans="1:10" ht="24" x14ac:dyDescent="0.55000000000000004">
      <c r="A34" s="10" t="s">
        <v>20</v>
      </c>
      <c r="B34" s="11">
        <v>663578.07999999996</v>
      </c>
      <c r="C34" s="12">
        <v>787064.22</v>
      </c>
      <c r="D34" s="12">
        <v>798998.8</v>
      </c>
      <c r="E34" s="12">
        <v>750000</v>
      </c>
      <c r="F34" s="13">
        <v>75364</v>
      </c>
      <c r="G34" s="13">
        <v>553741.98</v>
      </c>
      <c r="H34" s="20">
        <f t="shared" si="0"/>
        <v>120894.02000000002</v>
      </c>
      <c r="I34" s="24">
        <f t="shared" si="2"/>
        <v>16.11920266666667</v>
      </c>
      <c r="J34" s="4">
        <f t="shared" si="3"/>
        <v>83.880797333333334</v>
      </c>
    </row>
    <row r="35" spans="1:10" ht="24" x14ac:dyDescent="0.55000000000000004">
      <c r="A35" s="10" t="s">
        <v>21</v>
      </c>
      <c r="B35" s="11">
        <v>47560.66</v>
      </c>
      <c r="C35" s="12">
        <v>32688.41</v>
      </c>
      <c r="D35" s="12">
        <v>28656.33</v>
      </c>
      <c r="E35" s="15">
        <v>29700</v>
      </c>
      <c r="F35" s="13">
        <v>0</v>
      </c>
      <c r="G35" s="13">
        <v>14202.369999999999</v>
      </c>
      <c r="H35" s="20">
        <f t="shared" si="0"/>
        <v>15497.630000000001</v>
      </c>
      <c r="I35" s="24">
        <f t="shared" si="2"/>
        <v>52.180572390572394</v>
      </c>
      <c r="J35" s="4">
        <f t="shared" si="3"/>
        <v>47.819427609427606</v>
      </c>
    </row>
    <row r="36" spans="1:10" ht="24" x14ac:dyDescent="0.55000000000000004">
      <c r="A36" s="10" t="s">
        <v>22</v>
      </c>
      <c r="B36" s="11">
        <v>358192.9</v>
      </c>
      <c r="C36" s="12">
        <v>348416.9</v>
      </c>
      <c r="D36" s="12">
        <v>264893</v>
      </c>
      <c r="E36" s="13">
        <v>245649</v>
      </c>
      <c r="F36" s="13">
        <v>11185</v>
      </c>
      <c r="G36" s="13">
        <v>153863</v>
      </c>
      <c r="H36" s="20">
        <f>+E36-G36-F36</f>
        <v>80601</v>
      </c>
      <c r="I36" s="24">
        <f>+H36*100/E36</f>
        <v>32.811450484227493</v>
      </c>
      <c r="J36" s="4">
        <f t="shared" si="3"/>
        <v>67.188549515772507</v>
      </c>
    </row>
    <row r="37" spans="1:10" ht="24" x14ac:dyDescent="0.55000000000000004">
      <c r="A37" s="16" t="s">
        <v>23</v>
      </c>
      <c r="B37" s="17">
        <f>SUM(B8:B36)</f>
        <v>37568740.239999995</v>
      </c>
      <c r="C37" s="17">
        <f>SUM(C8:C36)</f>
        <v>36871149.889999993</v>
      </c>
      <c r="D37" s="17">
        <f>SUM(D8:D36)</f>
        <v>32672485.359999999</v>
      </c>
      <c r="E37" s="17">
        <f>SUM(E8:E36)</f>
        <v>43600000</v>
      </c>
      <c r="F37" s="17">
        <f>SUM(F8:F36)</f>
        <v>12578735.189999996</v>
      </c>
      <c r="G37" s="17">
        <f>SUM(G8:G35)</f>
        <v>29226999.779999997</v>
      </c>
      <c r="H37" s="30">
        <f>+E37-F37-G37</f>
        <v>1794265.0300000049</v>
      </c>
      <c r="I37" s="26">
        <f>+H37*100/E37</f>
        <v>4.1152867660550569</v>
      </c>
      <c r="J37" s="4">
        <f>100-I37</f>
        <v>95.88471323394495</v>
      </c>
    </row>
    <row r="38" spans="1:10" ht="42" customHeight="1" x14ac:dyDescent="0.35">
      <c r="A38" s="33" t="s">
        <v>41</v>
      </c>
      <c r="B38" s="33"/>
      <c r="I38" s="23"/>
      <c r="J38" s="4"/>
    </row>
    <row r="40" spans="1:10" x14ac:dyDescent="0.35">
      <c r="A40" s="1"/>
      <c r="E40" s="1"/>
      <c r="F40" s="1"/>
      <c r="G40" s="1"/>
      <c r="H40" s="21"/>
      <c r="I40" s="1"/>
    </row>
    <row r="41" spans="1:10" x14ac:dyDescent="0.35">
      <c r="A41" s="1"/>
      <c r="E41" s="1"/>
      <c r="F41" s="4"/>
      <c r="G41" s="1"/>
      <c r="H41" s="21"/>
      <c r="I41" s="1"/>
    </row>
    <row r="42" spans="1:10" x14ac:dyDescent="0.35">
      <c r="A42" s="1"/>
      <c r="E42" s="1"/>
      <c r="F42" s="1"/>
      <c r="G42" s="1"/>
      <c r="H42" s="21"/>
      <c r="I42" s="1"/>
    </row>
    <row r="43" spans="1:10" x14ac:dyDescent="0.35">
      <c r="A43" s="1"/>
      <c r="E43" s="1"/>
      <c r="F43" s="1"/>
      <c r="G43" s="1"/>
      <c r="H43" s="21"/>
      <c r="I43" s="1"/>
    </row>
    <row r="44" spans="1:10" x14ac:dyDescent="0.35">
      <c r="A44" s="1"/>
      <c r="E44" s="1"/>
      <c r="F44" s="1"/>
      <c r="G44" s="1"/>
      <c r="H44" s="21"/>
      <c r="I44" s="1"/>
    </row>
    <row r="45" spans="1:10" x14ac:dyDescent="0.35">
      <c r="A45" s="1"/>
      <c r="E45" s="1"/>
      <c r="F45" s="1"/>
      <c r="G45" s="1"/>
      <c r="H45" s="21"/>
      <c r="I45" s="1"/>
    </row>
    <row r="46" spans="1:10" x14ac:dyDescent="0.35">
      <c r="A46" s="1"/>
      <c r="E46" s="1"/>
      <c r="F46" s="1"/>
      <c r="G46" s="1"/>
      <c r="H46" s="21"/>
      <c r="I46" s="1"/>
    </row>
    <row r="47" spans="1:10" x14ac:dyDescent="0.35">
      <c r="A47" s="1"/>
      <c r="E47" s="1"/>
      <c r="F47" s="1"/>
      <c r="G47" s="1"/>
      <c r="H47" s="21"/>
      <c r="I47" s="1"/>
    </row>
    <row r="48" spans="1:10" x14ac:dyDescent="0.35">
      <c r="A48" s="1"/>
      <c r="E48" s="1"/>
      <c r="F48" s="1"/>
      <c r="G48" s="1"/>
      <c r="H48" s="21"/>
      <c r="I48" s="1"/>
    </row>
    <row r="49" spans="1:9" x14ac:dyDescent="0.35">
      <c r="A49" s="1"/>
      <c r="E49" s="1"/>
      <c r="F49" s="1"/>
      <c r="G49" s="1"/>
      <c r="H49" s="21"/>
      <c r="I49" s="1"/>
    </row>
    <row r="50" spans="1:9" x14ac:dyDescent="0.35">
      <c r="A50" s="1"/>
      <c r="E50" s="1"/>
      <c r="F50" s="1"/>
      <c r="G50" s="1"/>
      <c r="H50" s="21"/>
      <c r="I50" s="1"/>
    </row>
    <row r="51" spans="1:9" x14ac:dyDescent="0.35">
      <c r="A51" s="1"/>
      <c r="E51" s="1"/>
      <c r="F51" s="1"/>
      <c r="G51" s="1"/>
      <c r="H51" s="21"/>
      <c r="I51" s="1"/>
    </row>
    <row r="52" spans="1:9" x14ac:dyDescent="0.35">
      <c r="A52" s="1"/>
      <c r="E52" s="1"/>
      <c r="F52" s="1"/>
      <c r="G52" s="1"/>
      <c r="H52" s="21"/>
      <c r="I52" s="1"/>
    </row>
    <row r="53" spans="1:9" x14ac:dyDescent="0.35">
      <c r="A53" s="1"/>
      <c r="E53" s="1"/>
      <c r="F53" s="1"/>
      <c r="G53" s="1"/>
      <c r="H53" s="21"/>
      <c r="I53" s="1"/>
    </row>
    <row r="54" spans="1:9" x14ac:dyDescent="0.35">
      <c r="A54" s="1"/>
      <c r="E54" s="1"/>
      <c r="F54" s="1"/>
      <c r="G54" s="1"/>
      <c r="H54" s="21"/>
      <c r="I54" s="1"/>
    </row>
    <row r="55" spans="1:9" x14ac:dyDescent="0.35">
      <c r="A55" s="1"/>
      <c r="E55" s="1"/>
      <c r="F55" s="1"/>
      <c r="G55" s="1"/>
      <c r="H55" s="21"/>
      <c r="I55" s="1"/>
    </row>
    <row r="56" spans="1:9" x14ac:dyDescent="0.35">
      <c r="A56" s="1"/>
      <c r="E56" s="1"/>
      <c r="F56" s="1"/>
      <c r="G56" s="1"/>
      <c r="H56" s="21"/>
      <c r="I56" s="1"/>
    </row>
    <row r="57" spans="1:9" x14ac:dyDescent="0.35">
      <c r="A57" s="1"/>
      <c r="E57" s="1"/>
      <c r="F57" s="1"/>
      <c r="G57" s="1"/>
      <c r="H57" s="21"/>
      <c r="I57" s="1"/>
    </row>
    <row r="58" spans="1:9" x14ac:dyDescent="0.35">
      <c r="H58" s="21"/>
      <c r="I58" s="1"/>
    </row>
    <row r="59" spans="1:9" x14ac:dyDescent="0.35">
      <c r="H59" s="21"/>
      <c r="I59" s="1"/>
    </row>
  </sheetData>
  <mergeCells count="3">
    <mergeCell ref="A38:B38"/>
    <mergeCell ref="A6:A7"/>
    <mergeCell ref="E6:I6"/>
  </mergeCells>
  <pageMargins left="0.25" right="0.25" top="0.75" bottom="0.75" header="0.3" footer="0.3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NB3</dc:creator>
  <cp:lastModifiedBy>Windows User</cp:lastModifiedBy>
  <cp:lastPrinted>2023-06-15T09:47:59Z</cp:lastPrinted>
  <dcterms:created xsi:type="dcterms:W3CDTF">2023-02-18T08:25:25Z</dcterms:created>
  <dcterms:modified xsi:type="dcterms:W3CDTF">2023-09-16T09:33:45Z</dcterms:modified>
</cp:coreProperties>
</file>