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จัดสรร 67\รายงานคงเหลือ MMC  รายเดือน ปีงบ 67\"/>
    </mc:Choice>
  </mc:AlternateContent>
  <xr:revisionPtr revIDLastSave="0" documentId="13_ncr:1_{C21C6E3D-8900-4206-B80B-DE6D5BB5A995}" xr6:coauthVersionLast="36" xr6:coauthVersionMax="36" xr10:uidLastSave="{00000000-0000-0000-0000-000000000000}"/>
  <bookViews>
    <workbookView xWindow="0" yWindow="0" windowWidth="23040" windowHeight="8772" xr2:uid="{00000000-000D-0000-FFFF-FFFF00000000}"/>
  </bookViews>
  <sheets>
    <sheet name="ต.ค 66" sheetId="1" r:id="rId1"/>
  </sheets>
  <definedNames>
    <definedName name="_xlnm.Print_Area" localSheetId="0">'ต.ค 66'!$A$1:$J$38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5" i="1" l="1"/>
  <c r="I26" i="1"/>
  <c r="E37" i="1" l="1"/>
  <c r="H37" i="1" l="1"/>
  <c r="I21" i="1" l="1"/>
  <c r="I22" i="1"/>
  <c r="I23" i="1"/>
  <c r="I35" i="1" l="1"/>
  <c r="J35" i="1" s="1"/>
  <c r="I9" i="1" l="1"/>
  <c r="I10" i="1"/>
  <c r="I11" i="1"/>
  <c r="I12" i="1"/>
  <c r="I13" i="1"/>
  <c r="I14" i="1"/>
  <c r="I15" i="1"/>
  <c r="I16" i="1"/>
  <c r="I17" i="1"/>
  <c r="I18" i="1"/>
  <c r="I19" i="1"/>
  <c r="I20" i="1"/>
  <c r="I24" i="1"/>
  <c r="I29" i="1"/>
  <c r="I30" i="1"/>
  <c r="I31" i="1"/>
  <c r="I32" i="1"/>
  <c r="I33" i="1"/>
  <c r="I34" i="1"/>
  <c r="I36" i="1"/>
  <c r="J36" i="1" s="1"/>
  <c r="I8" i="1"/>
  <c r="J9" i="1" l="1"/>
  <c r="K9" i="1" s="1"/>
  <c r="I28" i="1" l="1"/>
  <c r="I27" i="1"/>
  <c r="J19" i="1" l="1"/>
  <c r="K19" i="1" s="1"/>
  <c r="J8" i="1"/>
  <c r="K8" i="1" s="1"/>
  <c r="J10" i="1"/>
  <c r="K10" i="1" s="1"/>
  <c r="J18" i="1"/>
  <c r="J17" i="1"/>
  <c r="J16" i="1"/>
  <c r="K16" i="1" s="1"/>
  <c r="J15" i="1"/>
  <c r="K15" i="1" s="1"/>
  <c r="J14" i="1"/>
  <c r="K14" i="1" s="1"/>
  <c r="J13" i="1"/>
  <c r="K13" i="1" s="1"/>
  <c r="J12" i="1"/>
  <c r="K12" i="1" s="1"/>
  <c r="J11" i="1"/>
  <c r="K11" i="1" s="1"/>
  <c r="J20" i="1"/>
  <c r="K20" i="1" s="1"/>
  <c r="J23" i="1"/>
  <c r="K23" i="1" s="1"/>
  <c r="K36" i="1"/>
  <c r="K35" i="1"/>
  <c r="J34" i="1"/>
  <c r="K34" i="1" s="1"/>
  <c r="J33" i="1"/>
  <c r="J31" i="1"/>
  <c r="J30" i="1"/>
  <c r="K30" i="1" s="1"/>
  <c r="J29" i="1"/>
  <c r="K29" i="1" s="1"/>
  <c r="J28" i="1"/>
  <c r="K28" i="1" s="1"/>
  <c r="J27" i="1"/>
  <c r="K27" i="1" s="1"/>
  <c r="J26" i="1"/>
  <c r="K26" i="1" s="1"/>
  <c r="J25" i="1"/>
  <c r="K25" i="1" s="1"/>
  <c r="G37" i="1" l="1"/>
  <c r="J24" i="1"/>
  <c r="K24" i="1" s="1"/>
  <c r="J32" i="1"/>
  <c r="K32" i="1" s="1"/>
  <c r="F37" i="1"/>
  <c r="I37" i="1" l="1"/>
  <c r="J37" i="1" s="1"/>
  <c r="K37" i="1" s="1"/>
  <c r="D37" i="1" l="1"/>
  <c r="C37" i="1"/>
  <c r="B37" i="1"/>
</calcChain>
</file>

<file path=xl/sharedStrings.xml><?xml version="1.0" encoding="utf-8"?>
<sst xmlns="http://schemas.openxmlformats.org/spreadsheetml/2006/main" count="47" uniqueCount="43">
  <si>
    <t>หน่วยงาน</t>
  </si>
  <si>
    <t>ปี งปม 2563</t>
  </si>
  <si>
    <t>ปี งปม 2564</t>
  </si>
  <si>
    <t>ปี งปม 2565</t>
  </si>
  <si>
    <t>โรงพยาบาลทันตกรรม</t>
  </si>
  <si>
    <t>รากฟันเทียมโรงพยาบาลทันตกรรม</t>
  </si>
  <si>
    <t>งานอาคาร วิศวกรรมและซ่อมบำรุง</t>
  </si>
  <si>
    <t>ฝ่ายทันตสาธารณสุขฯ</t>
  </si>
  <si>
    <t>หน่วยกิจการนักศึกษา</t>
  </si>
  <si>
    <t>วัสดุ statement</t>
  </si>
  <si>
    <t>หน่วยทะเบียนและประเมินผล</t>
  </si>
  <si>
    <t xml:space="preserve">หน่วยส่งเสริม&amp;พัฒนาการศึกษาตัวตนเอง </t>
  </si>
  <si>
    <t xml:space="preserve">สำนักงานคณบดี </t>
  </si>
  <si>
    <t>หน่วยบริหารทรัพยากรบุคคล</t>
  </si>
  <si>
    <t>สนง.กองทุน 100 ปีฯ</t>
  </si>
  <si>
    <t>งานสื่อสารองค์กร</t>
  </si>
  <si>
    <t>หน่วยโสตทัศนศึกษา</t>
  </si>
  <si>
    <t>หน่วยคลัง</t>
  </si>
  <si>
    <t>หน่วยพัสดุ</t>
  </si>
  <si>
    <t xml:space="preserve">หน่วยคลังพัสดุ </t>
  </si>
  <si>
    <t>ค่ามิเตอร์เครื่องพิมพ์</t>
  </si>
  <si>
    <t>หมึกพิมพ์คอมพิวเตอร์</t>
  </si>
  <si>
    <t xml:space="preserve">รวมเป็นเงิน </t>
  </si>
  <si>
    <t>งบจัดสรรจ่ายจริง</t>
  </si>
  <si>
    <t>งบได้รับจัดสรรจากคณะฯ</t>
  </si>
  <si>
    <t>งบจัดสรรคงเหลือ</t>
  </si>
  <si>
    <t>งานเทคโนโลยีสารสนเทศ</t>
  </si>
  <si>
    <t>สาขาวิชาชีววิทยาช่องปากและระบบการบดเคี้ยว</t>
  </si>
  <si>
    <t>สาขาวิชาทันตกรรมป้องกัน</t>
  </si>
  <si>
    <t>สาขาวิชาทันตกรรมป้องกันภาคสนาม</t>
  </si>
  <si>
    <t>สาขาวิชาทันตกรรมประดิษฐ์</t>
  </si>
  <si>
    <t>สาขาวิชาทันตกรรมอนุรักษ์</t>
  </si>
  <si>
    <t>สาขาวิชาวิทยาการวินิจฉัยโรคช่องปาก</t>
  </si>
  <si>
    <t>สาขาวิชาศัลยศาสตร์ช่องปากและแม็กซิลโลเฟเชียล</t>
  </si>
  <si>
    <t>หน่วยนโยบายและแผนฯ</t>
  </si>
  <si>
    <t>งานเทคโนโลยีสารสนเทศ (ส่วนกลาง)</t>
  </si>
  <si>
    <t xml:space="preserve">                                      </t>
  </si>
  <si>
    <t>คงเหลือ(ร้อยละ)</t>
  </si>
  <si>
    <t>งบจัดสรรขออนุมัติหลักการ (ก่อหนี้)</t>
  </si>
  <si>
    <t>ปี งปม 2566</t>
  </si>
  <si>
    <r>
      <rPr>
        <b/>
        <sz val="16"/>
        <color theme="1"/>
        <rFont val="TH SarabunPSK"/>
        <family val="2"/>
      </rPr>
      <t>หมายเหตุ</t>
    </r>
    <r>
      <rPr>
        <sz val="16"/>
        <color theme="1"/>
        <rFont val="TH SarabunPSK"/>
        <family val="2"/>
      </rPr>
      <t xml:space="preserve"> ข้อมูล ณ วันที่ 31 ตุลาคม 2566 หน่วยงานยังไม่มียอดที่ได้รับจัดสรรจากคณะฯ เนื่องจากยังไม่มีการประชุมคณะกรรมการฯ</t>
    </r>
  </si>
  <si>
    <t>ปีงบประมาณ 2567</t>
  </si>
  <si>
    <t>หน่วยปฏิบัติการทันตกรรม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</si>
</sst>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4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b/>
      <sz val="16"/>
      <color theme="0"/>
      <name val="TH Sarabun New"/>
      <family val="2"/>
    </font>
    <font>
      <sz val="16"/>
      <color theme="1"/>
      <name val="TH Sarabun New"/>
      <family val="2"/>
    </font>
    <font>
      <b/>
      <sz val="15"/>
      <color theme="0"/>
      <name val="TH Sarabun New"/>
      <family val="2"/>
    </font>
    <font>
      <b/>
      <sz val="16"/>
      <color theme="0"/>
      <name val="TH SarabunPSK"/>
      <family val="2"/>
    </font>
    <font>
      <sz val="16"/>
      <color rgb="FFFF0000"/>
      <name val="TH Sarabun New"/>
      <family val="2"/>
    </font>
    <font>
      <sz val="16"/>
      <color rgb="FFFF0000"/>
      <name val="TH SarabunPSK"/>
      <family val="2"/>
    </font>
    <font>
      <sz val="16"/>
      <name val="TH Sarabun New"/>
      <family val="2"/>
    </font>
    <font>
      <sz val="16"/>
      <name val="TH SarabunPSK"/>
      <family val="2"/>
    </font>
    <font>
      <sz val="16"/>
      <name val="TH Sarabun New"/>
      <family val="2"/>
      <charset val="222"/>
    </font>
    <font>
      <sz val="16"/>
      <name val="TH SarabunPSK"/>
      <family val="2"/>
      <charset val="222"/>
    </font>
  </fonts>
  <fills count="6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2" fillId="4" borderId="0" xfId="0" applyFont="1" applyFill="1"/>
    <xf numFmtId="43" fontId="2" fillId="4" borderId="0" xfId="1" applyFont="1" applyFill="1"/>
    <xf numFmtId="0" fontId="2" fillId="4" borderId="0" xfId="0" applyFont="1" applyFill="1" applyAlignment="1">
      <alignment vertical="top" wrapText="1"/>
    </xf>
    <xf numFmtId="43" fontId="2" fillId="4" borderId="0" xfId="0" applyNumberFormat="1" applyFont="1" applyFill="1"/>
    <xf numFmtId="0" fontId="2" fillId="4" borderId="0" xfId="0" applyFont="1" applyFill="1" applyAlignment="1">
      <alignment horizontal="left" wrapText="1" indent="1"/>
    </xf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43" fontId="4" fillId="2" borderId="1" xfId="1" applyFont="1" applyFill="1" applyBorder="1" applyAlignment="1">
      <alignment horizontal="center" vertical="center" wrapText="1"/>
    </xf>
    <xf numFmtId="43" fontId="4" fillId="2" borderId="1" xfId="1" applyFont="1" applyFill="1" applyBorder="1" applyAlignment="1">
      <alignment horizontal="center" vertical="center"/>
    </xf>
    <xf numFmtId="43" fontId="5" fillId="3" borderId="1" xfId="1" applyFont="1" applyFill="1" applyBorder="1" applyAlignment="1">
      <alignment wrapText="1"/>
    </xf>
    <xf numFmtId="43" fontId="5" fillId="3" borderId="1" xfId="1" applyFont="1" applyFill="1" applyBorder="1" applyAlignment="1"/>
    <xf numFmtId="43" fontId="5" fillId="3" borderId="1" xfId="1" applyFont="1" applyFill="1" applyBorder="1" applyAlignment="1">
      <alignment horizontal="center"/>
    </xf>
    <xf numFmtId="43" fontId="5" fillId="3" borderId="1" xfId="1" applyFont="1" applyFill="1" applyBorder="1"/>
    <xf numFmtId="0" fontId="5" fillId="3" borderId="1" xfId="0" applyFont="1" applyFill="1" applyBorder="1" applyAlignment="1">
      <alignment wrapText="1"/>
    </xf>
    <xf numFmtId="43" fontId="4" fillId="2" borderId="1" xfId="1" applyFont="1" applyFill="1" applyBorder="1" applyAlignment="1">
      <alignment horizontal="center" wrapText="1"/>
    </xf>
    <xf numFmtId="43" fontId="4" fillId="2" borderId="1" xfId="1" applyFont="1" applyFill="1" applyBorder="1" applyAlignment="1">
      <alignment horizontal="center"/>
    </xf>
    <xf numFmtId="43" fontId="5" fillId="3" borderId="1" xfId="1" applyFont="1" applyFill="1" applyBorder="1" applyAlignment="1">
      <alignment vertical="top" wrapText="1"/>
    </xf>
    <xf numFmtId="43" fontId="5" fillId="3" borderId="1" xfId="1" applyFont="1" applyFill="1" applyBorder="1" applyAlignment="1">
      <alignment vertical="top"/>
    </xf>
    <xf numFmtId="43" fontId="5" fillId="3" borderId="1" xfId="1" applyFont="1" applyFill="1" applyBorder="1" applyAlignment="1">
      <alignment horizontal="center" vertical="top"/>
    </xf>
    <xf numFmtId="0" fontId="2" fillId="4" borderId="0" xfId="0" applyFont="1" applyFill="1" applyAlignment="1">
      <alignment vertical="top"/>
    </xf>
    <xf numFmtId="0" fontId="5" fillId="3" borderId="1" xfId="0" applyFont="1" applyFill="1" applyBorder="1" applyAlignment="1">
      <alignment vertical="top" wrapText="1"/>
    </xf>
    <xf numFmtId="43" fontId="2" fillId="4" borderId="0" xfId="0" applyNumberFormat="1" applyFont="1" applyFill="1" applyAlignment="1">
      <alignment vertical="top"/>
    </xf>
    <xf numFmtId="43" fontId="6" fillId="2" borderId="1" xfId="1" applyFont="1" applyFill="1" applyBorder="1" applyAlignment="1">
      <alignment horizontal="center" vertical="center" wrapText="1"/>
    </xf>
    <xf numFmtId="43" fontId="7" fillId="2" borderId="1" xfId="0" applyNumberFormat="1" applyFont="1" applyFill="1" applyBorder="1" applyAlignment="1">
      <alignment vertical="top"/>
    </xf>
    <xf numFmtId="43" fontId="2" fillId="5" borderId="0" xfId="0" applyNumberFormat="1" applyFont="1" applyFill="1"/>
    <xf numFmtId="0" fontId="4" fillId="2" borderId="1" xfId="0" applyFont="1" applyFill="1" applyBorder="1" applyAlignment="1">
      <alignment horizontal="center" vertical="center" wrapText="1"/>
    </xf>
    <xf numFmtId="43" fontId="2" fillId="4" borderId="0" xfId="1" applyFont="1" applyFill="1" applyAlignment="1">
      <alignment vertical="top"/>
    </xf>
    <xf numFmtId="43" fontId="4" fillId="2" borderId="1" xfId="1" applyFont="1" applyFill="1" applyBorder="1" applyAlignment="1">
      <alignment horizontal="center" vertical="top"/>
    </xf>
    <xf numFmtId="43" fontId="8" fillId="3" borderId="1" xfId="1" applyFont="1" applyFill="1" applyBorder="1" applyAlignment="1">
      <alignment horizontal="center" vertical="top"/>
    </xf>
    <xf numFmtId="43" fontId="9" fillId="3" borderId="1" xfId="0" applyNumberFormat="1" applyFont="1" applyFill="1" applyBorder="1" applyAlignment="1">
      <alignment vertical="top"/>
    </xf>
    <xf numFmtId="43" fontId="10" fillId="3" borderId="1" xfId="1" applyFont="1" applyFill="1" applyBorder="1" applyAlignment="1">
      <alignment horizontal="center" vertical="top"/>
    </xf>
    <xf numFmtId="43" fontId="11" fillId="3" borderId="1" xfId="0" applyNumberFormat="1" applyFont="1" applyFill="1" applyBorder="1" applyAlignment="1">
      <alignment vertical="top"/>
    </xf>
    <xf numFmtId="43" fontId="12" fillId="3" borderId="1" xfId="1" applyFont="1" applyFill="1" applyBorder="1" applyAlignment="1">
      <alignment horizontal="center" vertical="top"/>
    </xf>
    <xf numFmtId="43" fontId="13" fillId="3" borderId="1" xfId="0" applyNumberFormat="1" applyFont="1" applyFill="1" applyBorder="1" applyAlignment="1">
      <alignment vertical="top"/>
    </xf>
    <xf numFmtId="0" fontId="4" fillId="2" borderId="1" xfId="0" applyFont="1" applyFill="1" applyBorder="1" applyAlignment="1">
      <alignment horizontal="center"/>
    </xf>
    <xf numFmtId="43" fontId="2" fillId="3" borderId="1" xfId="1" applyNumberFormat="1" applyFont="1" applyFill="1" applyBorder="1"/>
    <xf numFmtId="43" fontId="2" fillId="3" borderId="1" xfId="1" applyNumberFormat="1" applyFont="1" applyFill="1" applyBorder="1" applyAlignment="1">
      <alignment horizontal="center"/>
    </xf>
    <xf numFmtId="0" fontId="2" fillId="4" borderId="2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59266</xdr:colOff>
      <xdr:row>36</xdr:row>
      <xdr:rowOff>50800</xdr:rowOff>
    </xdr:from>
    <xdr:to>
      <xdr:col>2</xdr:col>
      <xdr:colOff>180975</xdr:colOff>
      <xdr:row>36</xdr:row>
      <xdr:rowOff>200025</xdr:rowOff>
    </xdr:to>
    <xdr:sp macro="" textlink="">
      <xdr:nvSpPr>
        <xdr:cNvPr id="3" name="Arrow: Dow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3373966" y="16157575"/>
          <a:ext cx="121709" cy="149225"/>
        </a:xfrm>
        <a:prstGeom prst="downArrow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1856122</xdr:colOff>
      <xdr:row>0</xdr:row>
      <xdr:rowOff>102948</xdr:rowOff>
    </xdr:from>
    <xdr:to>
      <xdr:col>8</xdr:col>
      <xdr:colOff>659436</xdr:colOff>
      <xdr:row>4</xdr:row>
      <xdr:rowOff>1348</xdr:rowOff>
    </xdr:to>
    <xdr:sp macro="" textlink="">
      <xdr:nvSpPr>
        <xdr:cNvPr id="7" name="Rectangle: Rounded Corners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1856122" y="102948"/>
          <a:ext cx="7834746" cy="972127"/>
        </a:xfrm>
        <a:prstGeom prst="roundRect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chemeClr val="bg1"/>
              </a:solidFill>
              <a:latin typeface="TH Sarabun New" panose="020B0500040200020003" pitchFamily="34" charset="-34"/>
              <a:cs typeface="TH Sarabun New" panose="020B0500040200020003" pitchFamily="34" charset="-34"/>
            </a:rPr>
            <a:t>   </a:t>
          </a:r>
          <a:r>
            <a:rPr lang="th-TH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รายงานการใช้เงินจัดสรรงบประมาณด้านพัสดุ (</a:t>
          </a:r>
          <a:r>
            <a:rPr lang="en-US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MMC) </a:t>
          </a:r>
        </a:p>
        <a:p>
          <a:pPr algn="ctr"/>
          <a:r>
            <a:rPr lang="en-US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  </a:t>
          </a:r>
          <a:r>
            <a:rPr lang="th-TH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คณะทันตแพทยศาสตร์  มหาวิทยาลัยสงขลานครินทร์</a:t>
          </a:r>
          <a:r>
            <a:rPr lang="en-US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ประจำปีงบประมาณ </a:t>
          </a:r>
          <a:r>
            <a:rPr lang="th-TH" sz="28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2567 </a:t>
          </a:r>
        </a:p>
        <a:p>
          <a:pPr algn="l"/>
          <a:r>
            <a:rPr lang="th-TH" sz="2400" b="1">
              <a:solidFill>
                <a:schemeClr val="bg1"/>
              </a:solidFill>
              <a:latin typeface="TH Sarabun New" panose="020B0500040200020003" pitchFamily="34" charset="-34"/>
              <a:cs typeface="TH Sarabun New" panose="020B0500040200020003" pitchFamily="34" charset="-34"/>
            </a:rPr>
            <a:t>                                                               </a:t>
          </a:r>
          <a:endParaRPr lang="th-TH" sz="2800" b="1">
            <a:solidFill>
              <a:schemeClr val="bg1"/>
            </a:solidFill>
            <a:latin typeface="TH Sarabun New" panose="020B0500040200020003" pitchFamily="34" charset="-34"/>
            <a:cs typeface="TH Sarabun New" panose="020B0500040200020003" pitchFamily="34" charset="-34"/>
          </a:endParaRPr>
        </a:p>
      </xdr:txBody>
    </xdr:sp>
    <xdr:clientData/>
  </xdr:twoCellAnchor>
  <xdr:twoCellAnchor>
    <xdr:from>
      <xdr:col>3</xdr:col>
      <xdr:colOff>21166</xdr:colOff>
      <xdr:row>36</xdr:row>
      <xdr:rowOff>69850</xdr:rowOff>
    </xdr:from>
    <xdr:to>
      <xdr:col>3</xdr:col>
      <xdr:colOff>142875</xdr:colOff>
      <xdr:row>36</xdr:row>
      <xdr:rowOff>219075</xdr:rowOff>
    </xdr:to>
    <xdr:sp macro="" textlink="">
      <xdr:nvSpPr>
        <xdr:cNvPr id="8" name="Arrow: Down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4631266" y="16176625"/>
          <a:ext cx="121709" cy="149225"/>
        </a:xfrm>
        <a:prstGeom prst="downArrow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9"/>
  <sheetViews>
    <sheetView tabSelected="1" zoomScale="90" zoomScaleNormal="90" workbookViewId="0">
      <pane ySplit="7" topLeftCell="A35" activePane="bottomLeft" state="frozen"/>
      <selection pane="bottomLeft" activeCell="E10" sqref="E10"/>
    </sheetView>
  </sheetViews>
  <sheetFormatPr defaultColWidth="8.88671875" defaultRowHeight="21"/>
  <cols>
    <col min="1" max="1" width="31.88671875" style="5" customWidth="1"/>
    <col min="2" max="2" width="16.88671875" style="1" customWidth="1"/>
    <col min="3" max="3" width="18.88671875" style="1" customWidth="1"/>
    <col min="4" max="5" width="17.6640625" style="1" customWidth="1"/>
    <col min="6" max="6" width="16.44140625" style="2" customWidth="1"/>
    <col min="7" max="7" width="19.44140625" style="2" customWidth="1"/>
    <col min="8" max="8" width="16.44140625" style="2" customWidth="1"/>
    <col min="9" max="9" width="20.44140625" style="27" customWidth="1"/>
    <col min="10" max="10" width="17" style="20" hidden="1" customWidth="1"/>
    <col min="11" max="11" width="8.44140625" style="1" hidden="1" customWidth="1"/>
    <col min="12" max="12" width="14.88671875" style="1" bestFit="1" customWidth="1"/>
    <col min="13" max="16384" width="8.88671875" style="1"/>
  </cols>
  <sheetData>
    <row r="1" spans="1:12">
      <c r="A1" s="3" t="s">
        <v>36</v>
      </c>
      <c r="B1" s="3"/>
      <c r="C1" s="3"/>
      <c r="D1" s="3"/>
      <c r="E1" s="3"/>
      <c r="F1" s="3"/>
      <c r="G1" s="3"/>
      <c r="H1" s="3"/>
      <c r="I1" s="3"/>
    </row>
    <row r="2" spans="1:12">
      <c r="A2" s="3"/>
      <c r="B2" s="3"/>
      <c r="C2" s="3"/>
      <c r="D2" s="3"/>
      <c r="E2" s="3"/>
      <c r="F2" s="3"/>
      <c r="G2" s="3"/>
      <c r="H2" s="3"/>
      <c r="I2" s="3"/>
    </row>
    <row r="3" spans="1:12">
      <c r="A3" s="3"/>
      <c r="B3" s="3"/>
      <c r="C3" s="3"/>
      <c r="D3" s="3"/>
      <c r="E3" s="3"/>
      <c r="F3" s="3"/>
      <c r="G3" s="3"/>
      <c r="H3" s="3"/>
      <c r="I3" s="3"/>
    </row>
    <row r="4" spans="1:12">
      <c r="A4" s="3"/>
      <c r="B4" s="3"/>
      <c r="C4" s="3"/>
      <c r="D4" s="3"/>
      <c r="E4" s="3"/>
      <c r="F4" s="3"/>
      <c r="G4" s="3"/>
      <c r="H4" s="3"/>
      <c r="I4" s="3"/>
    </row>
    <row r="5" spans="1:12">
      <c r="A5" s="3"/>
      <c r="B5" s="3"/>
      <c r="C5" s="3"/>
      <c r="D5" s="3"/>
      <c r="E5" s="3"/>
      <c r="F5" s="3"/>
      <c r="G5" s="3"/>
      <c r="H5" s="3"/>
      <c r="I5" s="3"/>
    </row>
    <row r="6" spans="1:12" ht="24.6">
      <c r="A6" s="39" t="s">
        <v>0</v>
      </c>
      <c r="B6" s="6" t="s">
        <v>1</v>
      </c>
      <c r="C6" s="6" t="s">
        <v>2</v>
      </c>
      <c r="D6" s="6" t="s">
        <v>3</v>
      </c>
      <c r="E6" s="35" t="s">
        <v>39</v>
      </c>
      <c r="F6" s="40" t="s">
        <v>41</v>
      </c>
      <c r="G6" s="40"/>
      <c r="H6" s="40"/>
      <c r="I6" s="40"/>
      <c r="J6" s="40"/>
    </row>
    <row r="7" spans="1:12" ht="73.8">
      <c r="A7" s="39"/>
      <c r="B7" s="7" t="s">
        <v>23</v>
      </c>
      <c r="C7" s="7" t="s">
        <v>23</v>
      </c>
      <c r="D7" s="7" t="s">
        <v>23</v>
      </c>
      <c r="E7" s="7" t="s">
        <v>23</v>
      </c>
      <c r="F7" s="8" t="s">
        <v>24</v>
      </c>
      <c r="G7" s="26" t="s">
        <v>38</v>
      </c>
      <c r="H7" s="7" t="s">
        <v>23</v>
      </c>
      <c r="I7" s="9" t="s">
        <v>25</v>
      </c>
      <c r="J7" s="23" t="s">
        <v>37</v>
      </c>
    </row>
    <row r="8" spans="1:12" ht="24.6">
      <c r="A8" s="10" t="s">
        <v>4</v>
      </c>
      <c r="B8" s="11">
        <v>19394942.539999999</v>
      </c>
      <c r="C8" s="12">
        <v>20063628.079999998</v>
      </c>
      <c r="D8" s="12">
        <v>17298531.879999999</v>
      </c>
      <c r="E8" s="13">
        <v>25173577.880000018</v>
      </c>
      <c r="F8" s="12">
        <v>0</v>
      </c>
      <c r="G8" s="13">
        <v>313083.2</v>
      </c>
      <c r="H8" s="13">
        <v>29243.1</v>
      </c>
      <c r="I8" s="31">
        <f>+F8-G8-H8</f>
        <v>-342326.3</v>
      </c>
      <c r="J8" s="32" t="e">
        <f>+I8*100/F8</f>
        <v>#DIV/0!</v>
      </c>
      <c r="K8" s="4" t="e">
        <f>100-J8</f>
        <v>#DIV/0!</v>
      </c>
      <c r="L8" s="4"/>
    </row>
    <row r="9" spans="1:12" ht="24.6">
      <c r="A9" s="10" t="s">
        <v>5</v>
      </c>
      <c r="B9" s="11">
        <v>7928578.1799999997</v>
      </c>
      <c r="C9" s="12">
        <v>6305524.0099999998</v>
      </c>
      <c r="D9" s="12">
        <v>7627738.9000000004</v>
      </c>
      <c r="E9" s="13">
        <v>8700065.1799999997</v>
      </c>
      <c r="F9" s="12">
        <v>0</v>
      </c>
      <c r="G9" s="13">
        <v>142207.9</v>
      </c>
      <c r="H9" s="13">
        <v>0</v>
      </c>
      <c r="I9" s="31">
        <f t="shared" ref="I9:I35" si="0">+F9-G9-H9</f>
        <v>-142207.9</v>
      </c>
      <c r="J9" s="32" t="e">
        <f>+I9*100/F9</f>
        <v>#DIV/0!</v>
      </c>
      <c r="K9" s="4" t="e">
        <f t="shared" ref="K9:K15" si="1">100-J9</f>
        <v>#DIV/0!</v>
      </c>
    </row>
    <row r="10" spans="1:12" ht="24.6">
      <c r="A10" s="10" t="s">
        <v>6</v>
      </c>
      <c r="B10" s="11">
        <v>5585125.0599999996</v>
      </c>
      <c r="C10" s="12">
        <v>5713577.3200000003</v>
      </c>
      <c r="D10" s="12">
        <v>4191944.87</v>
      </c>
      <c r="E10" s="13">
        <v>4661010.66</v>
      </c>
      <c r="F10" s="12">
        <v>0</v>
      </c>
      <c r="G10" s="13">
        <v>233187.32</v>
      </c>
      <c r="H10" s="13">
        <v>4772.8</v>
      </c>
      <c r="I10" s="33">
        <f t="shared" si="0"/>
        <v>-237960.12</v>
      </c>
      <c r="J10" s="34" t="e">
        <f>+I10*100/F10</f>
        <v>#DIV/0!</v>
      </c>
      <c r="K10" s="4" t="e">
        <f t="shared" si="1"/>
        <v>#DIV/0!</v>
      </c>
    </row>
    <row r="11" spans="1:12" s="20" customFormat="1" ht="49.2">
      <c r="A11" s="21" t="s">
        <v>27</v>
      </c>
      <c r="B11" s="18">
        <v>290181.37</v>
      </c>
      <c r="C11" s="19">
        <v>300355.5</v>
      </c>
      <c r="D11" s="19">
        <v>197415.7</v>
      </c>
      <c r="E11" s="18">
        <v>219924.11000000004</v>
      </c>
      <c r="F11" s="12">
        <v>0</v>
      </c>
      <c r="G11" s="18">
        <v>1970.35</v>
      </c>
      <c r="H11" s="18">
        <v>1970.35</v>
      </c>
      <c r="I11" s="31">
        <f t="shared" si="0"/>
        <v>-3940.7</v>
      </c>
      <c r="J11" s="32" t="e">
        <f t="shared" ref="J11:J33" si="2">+I11*100/F11</f>
        <v>#DIV/0!</v>
      </c>
      <c r="K11" s="4" t="e">
        <f t="shared" si="1"/>
        <v>#DIV/0!</v>
      </c>
    </row>
    <row r="12" spans="1:12" ht="24.6">
      <c r="A12" s="14" t="s">
        <v>28</v>
      </c>
      <c r="B12" s="11">
        <v>9998</v>
      </c>
      <c r="C12" s="12">
        <v>9990</v>
      </c>
      <c r="D12" s="12">
        <v>2880</v>
      </c>
      <c r="E12" s="13">
        <v>822</v>
      </c>
      <c r="F12" s="12">
        <v>0</v>
      </c>
      <c r="G12" s="13">
        <v>0</v>
      </c>
      <c r="H12" s="13"/>
      <c r="I12" s="31">
        <f t="shared" si="0"/>
        <v>0</v>
      </c>
      <c r="J12" s="32" t="e">
        <f t="shared" si="2"/>
        <v>#DIV/0!</v>
      </c>
      <c r="K12" s="4" t="e">
        <f t="shared" si="1"/>
        <v>#DIV/0!</v>
      </c>
    </row>
    <row r="13" spans="1:12" ht="24.6">
      <c r="A13" s="14" t="s">
        <v>29</v>
      </c>
      <c r="B13" s="11">
        <v>65595.75</v>
      </c>
      <c r="C13" s="12">
        <v>174490</v>
      </c>
      <c r="D13" s="12">
        <v>79621</v>
      </c>
      <c r="E13" s="13">
        <v>170895</v>
      </c>
      <c r="F13" s="12">
        <v>0</v>
      </c>
      <c r="G13" s="13">
        <v>0</v>
      </c>
      <c r="H13" s="13"/>
      <c r="I13" s="31">
        <f t="shared" si="0"/>
        <v>0</v>
      </c>
      <c r="J13" s="32" t="e">
        <f t="shared" si="2"/>
        <v>#DIV/0!</v>
      </c>
      <c r="K13" s="4" t="e">
        <f t="shared" si="1"/>
        <v>#DIV/0!</v>
      </c>
    </row>
    <row r="14" spans="1:12" ht="24.6">
      <c r="A14" s="14" t="s">
        <v>30</v>
      </c>
      <c r="B14" s="11">
        <v>0</v>
      </c>
      <c r="C14" s="12">
        <v>990</v>
      </c>
      <c r="D14" s="12">
        <v>0</v>
      </c>
      <c r="E14" s="13">
        <v>2250</v>
      </c>
      <c r="F14" s="12">
        <v>0</v>
      </c>
      <c r="G14" s="13">
        <v>0</v>
      </c>
      <c r="H14" s="13"/>
      <c r="I14" s="31">
        <f t="shared" si="0"/>
        <v>0</v>
      </c>
      <c r="J14" s="32" t="e">
        <f t="shared" si="2"/>
        <v>#DIV/0!</v>
      </c>
      <c r="K14" s="4" t="e">
        <f t="shared" si="1"/>
        <v>#DIV/0!</v>
      </c>
    </row>
    <row r="15" spans="1:12" ht="24.6">
      <c r="A15" s="14" t="s">
        <v>31</v>
      </c>
      <c r="B15" s="11">
        <v>3646</v>
      </c>
      <c r="C15" s="12">
        <v>8702</v>
      </c>
      <c r="D15" s="12">
        <v>6348</v>
      </c>
      <c r="E15" s="13">
        <v>6299</v>
      </c>
      <c r="F15" s="12">
        <v>0</v>
      </c>
      <c r="G15" s="13">
        <v>0</v>
      </c>
      <c r="H15" s="13"/>
      <c r="I15" s="31">
        <f t="shared" si="0"/>
        <v>0</v>
      </c>
      <c r="J15" s="32" t="e">
        <f t="shared" si="2"/>
        <v>#DIV/0!</v>
      </c>
      <c r="K15" s="4" t="e">
        <f t="shared" si="1"/>
        <v>#DIV/0!</v>
      </c>
    </row>
    <row r="16" spans="1:12" ht="24.6">
      <c r="A16" s="14" t="s">
        <v>32</v>
      </c>
      <c r="B16" s="11">
        <v>449909.8</v>
      </c>
      <c r="C16" s="12">
        <v>427062.27</v>
      </c>
      <c r="D16" s="12">
        <v>307173.65000000002</v>
      </c>
      <c r="E16" s="13">
        <v>289721.86</v>
      </c>
      <c r="F16" s="12">
        <v>0</v>
      </c>
      <c r="G16" s="13">
        <v>0</v>
      </c>
      <c r="H16" s="13"/>
      <c r="I16" s="31">
        <f t="shared" si="0"/>
        <v>0</v>
      </c>
      <c r="J16" s="32" t="e">
        <f t="shared" si="2"/>
        <v>#DIV/0!</v>
      </c>
      <c r="K16" s="4" t="e">
        <f>100-J16</f>
        <v>#DIV/0!</v>
      </c>
    </row>
    <row r="17" spans="1:11" s="20" customFormat="1" ht="49.2">
      <c r="A17" s="21" t="s">
        <v>33</v>
      </c>
      <c r="B17" s="18">
        <v>2351</v>
      </c>
      <c r="C17" s="19">
        <v>0</v>
      </c>
      <c r="D17" s="19">
        <v>0</v>
      </c>
      <c r="E17" s="18">
        <v>460</v>
      </c>
      <c r="F17" s="12">
        <v>0</v>
      </c>
      <c r="G17" s="18">
        <v>0</v>
      </c>
      <c r="H17" s="18"/>
      <c r="I17" s="31">
        <f t="shared" si="0"/>
        <v>0</v>
      </c>
      <c r="J17" s="32" t="e">
        <f t="shared" si="2"/>
        <v>#DIV/0!</v>
      </c>
      <c r="K17" s="4"/>
    </row>
    <row r="18" spans="1:11" ht="24.6">
      <c r="A18" s="10" t="s">
        <v>7</v>
      </c>
      <c r="B18" s="11">
        <v>5141</v>
      </c>
      <c r="C18" s="12">
        <v>7455</v>
      </c>
      <c r="D18" s="12">
        <v>0</v>
      </c>
      <c r="E18" s="18">
        <v>0</v>
      </c>
      <c r="F18" s="12">
        <v>0</v>
      </c>
      <c r="G18" s="18">
        <v>0</v>
      </c>
      <c r="H18" s="18"/>
      <c r="I18" s="31">
        <f t="shared" si="0"/>
        <v>0</v>
      </c>
      <c r="J18" s="32" t="e">
        <f t="shared" si="2"/>
        <v>#DIV/0!</v>
      </c>
      <c r="K18" s="4"/>
    </row>
    <row r="19" spans="1:11" ht="24.6">
      <c r="A19" s="10" t="s">
        <v>42</v>
      </c>
      <c r="B19" s="11">
        <v>1540286.35</v>
      </c>
      <c r="C19" s="12">
        <v>1968284.66</v>
      </c>
      <c r="D19" s="12">
        <v>1231156.28</v>
      </c>
      <c r="E19" s="13">
        <v>1098241.7599999998</v>
      </c>
      <c r="F19" s="12">
        <v>0</v>
      </c>
      <c r="G19" s="13">
        <v>14926</v>
      </c>
      <c r="H19" s="13">
        <v>0</v>
      </c>
      <c r="I19" s="31">
        <f t="shared" si="0"/>
        <v>-14926</v>
      </c>
      <c r="J19" s="32" t="e">
        <f t="shared" si="2"/>
        <v>#DIV/0!</v>
      </c>
      <c r="K19" s="4" t="e">
        <f t="shared" ref="K19:K36" si="3">100-J19</f>
        <v>#DIV/0!</v>
      </c>
    </row>
    <row r="20" spans="1:11" ht="24.6">
      <c r="A20" s="10" t="s">
        <v>8</v>
      </c>
      <c r="B20" s="11">
        <v>0</v>
      </c>
      <c r="C20" s="12">
        <v>2966</v>
      </c>
      <c r="D20" s="12">
        <v>3285</v>
      </c>
      <c r="E20" s="13">
        <v>3885</v>
      </c>
      <c r="F20" s="12">
        <v>0</v>
      </c>
      <c r="G20" s="13">
        <v>0</v>
      </c>
      <c r="H20" s="13"/>
      <c r="I20" s="31">
        <f t="shared" si="0"/>
        <v>0</v>
      </c>
      <c r="J20" s="32" t="e">
        <f t="shared" si="2"/>
        <v>#DIV/0!</v>
      </c>
      <c r="K20" s="4" t="e">
        <f t="shared" si="3"/>
        <v>#DIV/0!</v>
      </c>
    </row>
    <row r="21" spans="1:11" ht="24.6" hidden="1">
      <c r="A21" s="10" t="s">
        <v>9</v>
      </c>
      <c r="B21" s="11">
        <v>5307</v>
      </c>
      <c r="C21" s="12">
        <v>20813.3</v>
      </c>
      <c r="D21" s="12">
        <v>0</v>
      </c>
      <c r="E21" s="13"/>
      <c r="F21" s="12">
        <v>0</v>
      </c>
      <c r="G21" s="13"/>
      <c r="H21" s="13"/>
      <c r="I21" s="31">
        <f t="shared" si="0"/>
        <v>0</v>
      </c>
      <c r="J21" s="32"/>
      <c r="K21" s="4"/>
    </row>
    <row r="22" spans="1:11" ht="24.6" hidden="1">
      <c r="A22" s="10" t="s">
        <v>10</v>
      </c>
      <c r="B22" s="11">
        <v>12130</v>
      </c>
      <c r="C22" s="12">
        <v>4370</v>
      </c>
      <c r="D22" s="12">
        <v>0</v>
      </c>
      <c r="E22" s="13"/>
      <c r="F22" s="12">
        <v>0</v>
      </c>
      <c r="G22" s="13"/>
      <c r="H22" s="13"/>
      <c r="I22" s="31">
        <f t="shared" si="0"/>
        <v>0</v>
      </c>
      <c r="J22" s="32"/>
      <c r="K22" s="4"/>
    </row>
    <row r="23" spans="1:11" s="20" customFormat="1" ht="49.2">
      <c r="A23" s="17" t="s">
        <v>11</v>
      </c>
      <c r="B23" s="18">
        <v>145294.6</v>
      </c>
      <c r="C23" s="19">
        <v>143524.67000000001</v>
      </c>
      <c r="D23" s="19">
        <v>174228.25</v>
      </c>
      <c r="E23" s="18">
        <v>128120</v>
      </c>
      <c r="F23" s="12">
        <v>0</v>
      </c>
      <c r="G23" s="13">
        <v>10680</v>
      </c>
      <c r="H23" s="18">
        <v>0</v>
      </c>
      <c r="I23" s="31">
        <f t="shared" si="0"/>
        <v>-10680</v>
      </c>
      <c r="J23" s="32" t="e">
        <f t="shared" si="2"/>
        <v>#DIV/0!</v>
      </c>
      <c r="K23" s="4" t="e">
        <f t="shared" si="3"/>
        <v>#DIV/0!</v>
      </c>
    </row>
    <row r="24" spans="1:11" ht="24.6">
      <c r="A24" s="10" t="s">
        <v>12</v>
      </c>
      <c r="B24" s="11">
        <v>455161.95</v>
      </c>
      <c r="C24" s="12">
        <v>264130.76</v>
      </c>
      <c r="D24" s="12">
        <v>38479</v>
      </c>
      <c r="E24" s="13">
        <v>34605.5</v>
      </c>
      <c r="F24" s="12">
        <v>0</v>
      </c>
      <c r="G24" s="13">
        <v>0</v>
      </c>
      <c r="H24" s="13"/>
      <c r="I24" s="31">
        <f t="shared" si="0"/>
        <v>0</v>
      </c>
      <c r="J24" s="32" t="e">
        <f t="shared" si="2"/>
        <v>#DIV/0!</v>
      </c>
      <c r="K24" s="25" t="e">
        <f t="shared" si="3"/>
        <v>#DIV/0!</v>
      </c>
    </row>
    <row r="25" spans="1:11" ht="24.6">
      <c r="A25" s="10" t="s">
        <v>13</v>
      </c>
      <c r="B25" s="11">
        <v>0</v>
      </c>
      <c r="C25" s="12">
        <v>0</v>
      </c>
      <c r="D25" s="12">
        <v>1010</v>
      </c>
      <c r="E25" s="13">
        <v>22835</v>
      </c>
      <c r="F25" s="12">
        <v>0</v>
      </c>
      <c r="G25" s="12">
        <v>515</v>
      </c>
      <c r="H25" s="13">
        <v>0</v>
      </c>
      <c r="I25" s="31">
        <f t="shared" si="0"/>
        <v>-515</v>
      </c>
      <c r="J25" s="32">
        <f>+I25*100/G25</f>
        <v>-100</v>
      </c>
      <c r="K25" s="4">
        <f t="shared" si="3"/>
        <v>200</v>
      </c>
    </row>
    <row r="26" spans="1:11" ht="24.6">
      <c r="A26" s="10" t="s">
        <v>14</v>
      </c>
      <c r="B26" s="11">
        <v>0</v>
      </c>
      <c r="C26" s="12">
        <v>29403</v>
      </c>
      <c r="D26" s="12">
        <v>40554.449999999997</v>
      </c>
      <c r="E26" s="13">
        <v>52979</v>
      </c>
      <c r="F26" s="12">
        <v>0</v>
      </c>
      <c r="G26" s="12">
        <v>1050</v>
      </c>
      <c r="H26" s="13">
        <v>10732.5</v>
      </c>
      <c r="I26" s="31">
        <f t="shared" si="0"/>
        <v>-11782.5</v>
      </c>
      <c r="J26" s="32">
        <f>+I26*100/G26</f>
        <v>-1122.1428571428571</v>
      </c>
      <c r="K26" s="4">
        <f t="shared" si="3"/>
        <v>1222.1428571428571</v>
      </c>
    </row>
    <row r="27" spans="1:11" ht="24.6">
      <c r="A27" s="10" t="s">
        <v>26</v>
      </c>
      <c r="B27" s="11">
        <v>413606</v>
      </c>
      <c r="C27" s="12">
        <v>93153.59</v>
      </c>
      <c r="D27" s="12">
        <v>158942.25</v>
      </c>
      <c r="E27" s="13">
        <v>63828</v>
      </c>
      <c r="F27" s="12">
        <v>0</v>
      </c>
      <c r="G27" s="13">
        <v>0</v>
      </c>
      <c r="H27" s="13"/>
      <c r="I27" s="31">
        <f t="shared" si="0"/>
        <v>0</v>
      </c>
      <c r="J27" s="32" t="e">
        <f t="shared" si="2"/>
        <v>#DIV/0!</v>
      </c>
      <c r="K27" s="4" t="e">
        <f t="shared" si="3"/>
        <v>#DIV/0!</v>
      </c>
    </row>
    <row r="28" spans="1:11" ht="24.6">
      <c r="A28" s="10" t="s">
        <v>35</v>
      </c>
      <c r="B28" s="11">
        <v>0</v>
      </c>
      <c r="C28" s="12">
        <v>0</v>
      </c>
      <c r="D28" s="12">
        <v>0</v>
      </c>
      <c r="E28" s="13">
        <v>169432</v>
      </c>
      <c r="F28" s="12">
        <v>0</v>
      </c>
      <c r="G28" s="13">
        <v>0</v>
      </c>
      <c r="H28" s="13"/>
      <c r="I28" s="31">
        <f t="shared" si="0"/>
        <v>0</v>
      </c>
      <c r="J28" s="32" t="e">
        <f t="shared" si="2"/>
        <v>#DIV/0!</v>
      </c>
      <c r="K28" s="25" t="e">
        <f t="shared" si="3"/>
        <v>#DIV/0!</v>
      </c>
    </row>
    <row r="29" spans="1:11" ht="24.6">
      <c r="A29" s="10" t="s">
        <v>15</v>
      </c>
      <c r="B29" s="11">
        <v>7543</v>
      </c>
      <c r="C29" s="12">
        <v>11645</v>
      </c>
      <c r="D29" s="12">
        <v>13062</v>
      </c>
      <c r="E29" s="13">
        <v>9078.01</v>
      </c>
      <c r="F29" s="12">
        <v>0</v>
      </c>
      <c r="G29" s="13">
        <v>0</v>
      </c>
      <c r="H29" s="13"/>
      <c r="I29" s="31">
        <f t="shared" si="0"/>
        <v>0</v>
      </c>
      <c r="J29" s="32" t="e">
        <f t="shared" si="2"/>
        <v>#DIV/0!</v>
      </c>
      <c r="K29" s="4" t="e">
        <f t="shared" si="3"/>
        <v>#DIV/0!</v>
      </c>
    </row>
    <row r="30" spans="1:11" ht="24.6">
      <c r="A30" s="10" t="s">
        <v>16</v>
      </c>
      <c r="B30" s="11">
        <v>181706</v>
      </c>
      <c r="C30" s="12">
        <v>145016.20000000001</v>
      </c>
      <c r="D30" s="12">
        <v>200000</v>
      </c>
      <c r="E30" s="13">
        <v>131494.77000000002</v>
      </c>
      <c r="F30" s="12">
        <v>0</v>
      </c>
      <c r="G30" s="13">
        <v>7490</v>
      </c>
      <c r="H30" s="13">
        <v>0</v>
      </c>
      <c r="I30" s="31">
        <f t="shared" si="0"/>
        <v>-7490</v>
      </c>
      <c r="J30" s="32" t="e">
        <f t="shared" si="2"/>
        <v>#DIV/0!</v>
      </c>
      <c r="K30" s="4" t="e">
        <f t="shared" si="3"/>
        <v>#DIV/0!</v>
      </c>
    </row>
    <row r="31" spans="1:11" ht="24.6">
      <c r="A31" s="10" t="s">
        <v>34</v>
      </c>
      <c r="B31" s="12">
        <v>0</v>
      </c>
      <c r="C31" s="12">
        <v>0</v>
      </c>
      <c r="D31" s="12">
        <v>0</v>
      </c>
      <c r="E31" s="13">
        <v>0</v>
      </c>
      <c r="F31" s="12">
        <v>0</v>
      </c>
      <c r="G31" s="13">
        <v>0</v>
      </c>
      <c r="H31" s="13"/>
      <c r="I31" s="31">
        <f t="shared" si="0"/>
        <v>0</v>
      </c>
      <c r="J31" s="32" t="e">
        <f t="shared" si="2"/>
        <v>#DIV/0!</v>
      </c>
      <c r="K31" s="4"/>
    </row>
    <row r="32" spans="1:11" ht="24.6">
      <c r="A32" s="10" t="s">
        <v>17</v>
      </c>
      <c r="B32" s="11">
        <v>0</v>
      </c>
      <c r="C32" s="12">
        <v>5803</v>
      </c>
      <c r="D32" s="12">
        <v>4851</v>
      </c>
      <c r="E32" s="13">
        <v>1903</v>
      </c>
      <c r="F32" s="12">
        <v>0</v>
      </c>
      <c r="G32" s="13">
        <v>0</v>
      </c>
      <c r="H32" s="13"/>
      <c r="I32" s="31">
        <f t="shared" si="0"/>
        <v>0</v>
      </c>
      <c r="J32" s="32" t="e">
        <f t="shared" si="2"/>
        <v>#DIV/0!</v>
      </c>
      <c r="K32" s="4" t="e">
        <f t="shared" si="3"/>
        <v>#DIV/0!</v>
      </c>
    </row>
    <row r="33" spans="1:11" ht="24.6">
      <c r="A33" s="10" t="s">
        <v>18</v>
      </c>
      <c r="B33" s="11">
        <v>2905</v>
      </c>
      <c r="C33" s="12">
        <v>2096</v>
      </c>
      <c r="D33" s="12">
        <v>2715</v>
      </c>
      <c r="E33" s="13">
        <v>660</v>
      </c>
      <c r="F33" s="12">
        <v>0</v>
      </c>
      <c r="G33" s="13">
        <v>0</v>
      </c>
      <c r="H33" s="13"/>
      <c r="I33" s="31">
        <f t="shared" si="0"/>
        <v>0</v>
      </c>
      <c r="J33" s="32" t="e">
        <f t="shared" si="2"/>
        <v>#DIV/0!</v>
      </c>
      <c r="K33" s="4"/>
    </row>
    <row r="34" spans="1:11" ht="24.6">
      <c r="A34" s="10" t="s">
        <v>19</v>
      </c>
      <c r="B34" s="11">
        <v>663578.07999999996</v>
      </c>
      <c r="C34" s="12">
        <v>787064.22</v>
      </c>
      <c r="D34" s="12">
        <v>798998.8</v>
      </c>
      <c r="E34" s="13">
        <v>782042.38</v>
      </c>
      <c r="F34" s="12">
        <v>0</v>
      </c>
      <c r="G34" s="13">
        <v>1500</v>
      </c>
      <c r="H34" s="13">
        <v>0</v>
      </c>
      <c r="I34" s="31">
        <f>+F34-G34-H34</f>
        <v>-1500</v>
      </c>
      <c r="J34" s="32" t="e">
        <f>+I34*100/F34</f>
        <v>#DIV/0!</v>
      </c>
      <c r="K34" s="4" t="e">
        <f t="shared" si="3"/>
        <v>#DIV/0!</v>
      </c>
    </row>
    <row r="35" spans="1:11" ht="24.6">
      <c r="A35" s="10" t="s">
        <v>20</v>
      </c>
      <c r="B35" s="11">
        <v>47560.66</v>
      </c>
      <c r="C35" s="12">
        <v>32688.41</v>
      </c>
      <c r="D35" s="12">
        <v>28656.33</v>
      </c>
      <c r="E35" s="13">
        <v>103194.69</v>
      </c>
      <c r="F35" s="12">
        <v>0</v>
      </c>
      <c r="G35" s="13">
        <v>0</v>
      </c>
      <c r="H35" s="13"/>
      <c r="I35" s="29">
        <f t="shared" si="0"/>
        <v>0</v>
      </c>
      <c r="J35" s="30" t="e">
        <f>+I35*100/F35</f>
        <v>#DIV/0!</v>
      </c>
      <c r="K35" s="4" t="e">
        <f t="shared" si="3"/>
        <v>#DIV/0!</v>
      </c>
    </row>
    <row r="36" spans="1:11" ht="24.6">
      <c r="A36" s="10" t="s">
        <v>21</v>
      </c>
      <c r="B36" s="11">
        <v>358192.9</v>
      </c>
      <c r="C36" s="12">
        <v>348416.9</v>
      </c>
      <c r="D36" s="12">
        <v>264893</v>
      </c>
      <c r="E36" s="13">
        <v>191974</v>
      </c>
      <c r="F36" s="12">
        <v>0</v>
      </c>
      <c r="G36" s="36">
        <v>1195</v>
      </c>
      <c r="H36" s="37">
        <v>1400</v>
      </c>
      <c r="I36" s="31">
        <f>+F36-H36-G36</f>
        <v>-2595</v>
      </c>
      <c r="J36" s="32" t="e">
        <f>+I36*100/F36</f>
        <v>#DIV/0!</v>
      </c>
      <c r="K36" s="4" t="e">
        <f t="shared" si="3"/>
        <v>#DIV/0!</v>
      </c>
    </row>
    <row r="37" spans="1:11" ht="24.6">
      <c r="A37" s="15" t="s">
        <v>22</v>
      </c>
      <c r="B37" s="16">
        <f t="shared" ref="B37:H37" si="4">SUM(B8:B36)</f>
        <v>37568740.239999995</v>
      </c>
      <c r="C37" s="16">
        <f t="shared" si="4"/>
        <v>36871149.889999993</v>
      </c>
      <c r="D37" s="16">
        <f t="shared" si="4"/>
        <v>32672485.359999999</v>
      </c>
      <c r="E37" s="16">
        <f t="shared" si="4"/>
        <v>42019298.800000012</v>
      </c>
      <c r="F37" s="16">
        <f t="shared" si="4"/>
        <v>0</v>
      </c>
      <c r="G37" s="16">
        <f t="shared" si="4"/>
        <v>727804.7699999999</v>
      </c>
      <c r="H37" s="16">
        <f t="shared" si="4"/>
        <v>48118.75</v>
      </c>
      <c r="I37" s="28">
        <f>+F37-G37-H37</f>
        <v>-775923.5199999999</v>
      </c>
      <c r="J37" s="24" t="e">
        <f>+I37*100/F37</f>
        <v>#DIV/0!</v>
      </c>
      <c r="K37" s="4" t="e">
        <f>100-J37</f>
        <v>#DIV/0!</v>
      </c>
    </row>
    <row r="38" spans="1:11" ht="42" customHeight="1">
      <c r="A38" s="38" t="s">
        <v>40</v>
      </c>
      <c r="B38" s="38"/>
      <c r="J38" s="22"/>
      <c r="K38" s="4"/>
    </row>
    <row r="40" spans="1:11">
      <c r="A40" s="1"/>
      <c r="F40" s="1"/>
      <c r="G40" s="1"/>
      <c r="H40" s="1"/>
      <c r="I40" s="22"/>
      <c r="J40" s="1"/>
    </row>
    <row r="41" spans="1:11">
      <c r="A41" s="1"/>
      <c r="F41" s="1"/>
      <c r="G41" s="4"/>
      <c r="H41" s="1"/>
      <c r="I41" s="20"/>
      <c r="J41" s="1"/>
    </row>
    <row r="42" spans="1:11">
      <c r="A42" s="1"/>
      <c r="F42" s="1"/>
      <c r="G42" s="1"/>
      <c r="H42" s="1"/>
      <c r="I42" s="20"/>
      <c r="J42" s="1"/>
    </row>
    <row r="43" spans="1:11">
      <c r="A43" s="1"/>
      <c r="F43" s="1"/>
      <c r="G43" s="1"/>
      <c r="H43" s="1"/>
      <c r="I43" s="20"/>
      <c r="J43" s="1"/>
    </row>
    <row r="44" spans="1:11">
      <c r="A44" s="1"/>
      <c r="F44" s="1"/>
      <c r="G44" s="1"/>
      <c r="H44" s="1"/>
      <c r="I44" s="20"/>
      <c r="J44" s="1"/>
    </row>
    <row r="45" spans="1:11">
      <c r="A45" s="1"/>
      <c r="F45" s="1"/>
      <c r="G45" s="1"/>
      <c r="H45" s="1"/>
      <c r="I45" s="20"/>
      <c r="J45" s="1"/>
    </row>
    <row r="46" spans="1:11">
      <c r="A46" s="1"/>
      <c r="F46" s="1"/>
      <c r="G46" s="1"/>
      <c r="H46" s="1"/>
      <c r="I46" s="20"/>
      <c r="J46" s="1"/>
    </row>
    <row r="47" spans="1:11">
      <c r="A47" s="1"/>
      <c r="F47" s="1"/>
      <c r="G47" s="1"/>
      <c r="H47" s="1"/>
      <c r="I47" s="20"/>
      <c r="J47" s="1"/>
    </row>
    <row r="48" spans="1:11">
      <c r="A48" s="1"/>
      <c r="F48" s="1"/>
      <c r="G48" s="1"/>
      <c r="H48" s="1"/>
      <c r="I48" s="20"/>
      <c r="J48" s="1"/>
    </row>
    <row r="49" spans="1:10">
      <c r="A49" s="1"/>
      <c r="F49" s="1"/>
      <c r="G49" s="1"/>
      <c r="H49" s="1"/>
      <c r="I49" s="20"/>
      <c r="J49" s="1"/>
    </row>
    <row r="50" spans="1:10">
      <c r="A50" s="1"/>
      <c r="F50" s="1"/>
      <c r="G50" s="1"/>
      <c r="H50" s="1"/>
      <c r="I50" s="20"/>
      <c r="J50" s="1"/>
    </row>
    <row r="51" spans="1:10">
      <c r="A51" s="1"/>
      <c r="F51" s="1"/>
      <c r="G51" s="1"/>
      <c r="H51" s="1"/>
      <c r="I51" s="20"/>
      <c r="J51" s="1"/>
    </row>
    <row r="52" spans="1:10">
      <c r="A52" s="1"/>
      <c r="F52" s="1"/>
      <c r="G52" s="1"/>
      <c r="H52" s="1"/>
      <c r="I52" s="20"/>
      <c r="J52" s="1"/>
    </row>
    <row r="53" spans="1:10">
      <c r="A53" s="1"/>
      <c r="F53" s="1"/>
      <c r="G53" s="1"/>
      <c r="H53" s="1"/>
      <c r="I53" s="20"/>
      <c r="J53" s="1"/>
    </row>
    <row r="54" spans="1:10">
      <c r="A54" s="1"/>
      <c r="F54" s="1"/>
      <c r="G54" s="1"/>
      <c r="H54" s="1"/>
      <c r="I54" s="20"/>
      <c r="J54" s="1"/>
    </row>
    <row r="55" spans="1:10">
      <c r="A55" s="1"/>
      <c r="F55" s="1"/>
      <c r="G55" s="1"/>
      <c r="H55" s="1"/>
      <c r="I55" s="20"/>
      <c r="J55" s="1"/>
    </row>
    <row r="56" spans="1:10">
      <c r="A56" s="1"/>
      <c r="F56" s="1"/>
      <c r="G56" s="1"/>
      <c r="H56" s="1"/>
      <c r="I56" s="20"/>
      <c r="J56" s="1"/>
    </row>
    <row r="57" spans="1:10">
      <c r="A57" s="1"/>
      <c r="F57" s="1"/>
      <c r="G57" s="1"/>
      <c r="H57" s="1"/>
      <c r="I57" s="20"/>
      <c r="J57" s="1"/>
    </row>
    <row r="58" spans="1:10">
      <c r="I58" s="20"/>
      <c r="J58" s="1"/>
    </row>
    <row r="59" spans="1:10">
      <c r="I59" s="20"/>
      <c r="J59" s="1"/>
    </row>
  </sheetData>
  <mergeCells count="3">
    <mergeCell ref="A38:B38"/>
    <mergeCell ref="A6:A7"/>
    <mergeCell ref="F6:J6"/>
  </mergeCells>
  <pageMargins left="0.25" right="0.25" top="0.75" bottom="0.75" header="0.3" footer="0.3"/>
  <pageSetup paperSize="9" scale="6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ต.ค 66</vt:lpstr>
      <vt:lpstr>'ต.ค 66'!Print_Area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NB3</dc:creator>
  <cp:lastModifiedBy>HP NB3</cp:lastModifiedBy>
  <cp:lastPrinted>2023-06-15T09:47:59Z</cp:lastPrinted>
  <dcterms:created xsi:type="dcterms:W3CDTF">2023-02-18T08:25:25Z</dcterms:created>
  <dcterms:modified xsi:type="dcterms:W3CDTF">2024-03-02T09:53:11Z</dcterms:modified>
</cp:coreProperties>
</file>