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E:\จัดสรร 67\รายการการใช้กระดาษและหมึกพิมพ์ประจำเดือน ปี66\"/>
    </mc:Choice>
  </mc:AlternateContent>
  <xr:revisionPtr revIDLastSave="0" documentId="13_ncr:1_{F03AA0CE-9A97-46B2-996B-03523E1B9E6F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กระดาษ!$A$1:$E$51</definedName>
    <definedName name="_xlnm.Print_Area" localSheetId="1">หมึกพิมพ์!$A$1:$I$52</definedName>
    <definedName name="_xlnm.Print_Titles" localSheetId="0">กระดาษ!$3:$5</definedName>
    <definedName name="_xlnm.Print_Titles" localSheetId="1">หมึกพิมพ์!$3:$6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6" i="1"/>
  <c r="AA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52" i="2" l="1"/>
  <c r="Z52" i="2"/>
  <c r="U51" i="2"/>
  <c r="U50" i="2"/>
  <c r="T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U52" i="2" l="1"/>
  <c r="T52" i="2"/>
  <c r="M27" i="2"/>
  <c r="O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E19" i="1"/>
  <c r="G19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6" i="1"/>
  <c r="O52" i="2" l="1"/>
  <c r="N52" i="2"/>
  <c r="D10" i="2"/>
  <c r="E10" i="2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6" i="1"/>
  <c r="E51" i="1" l="1"/>
  <c r="BU52" i="2"/>
  <c r="BT52" i="2"/>
  <c r="BR52" i="2"/>
  <c r="Z51" i="1"/>
  <c r="AA51" i="1" s="1"/>
  <c r="BS52" i="2" l="1"/>
  <c r="BV52" i="2"/>
  <c r="BW52" i="2"/>
  <c r="BN52" i="2"/>
  <c r="BM52" i="2"/>
  <c r="BL52" i="2"/>
  <c r="X51" i="1"/>
  <c r="Y51" i="1" s="1"/>
  <c r="BP52" i="2" l="1"/>
  <c r="BQ52" i="2"/>
  <c r="BO52" i="2"/>
  <c r="BI52" i="2"/>
  <c r="BH52" i="2"/>
  <c r="BG52" i="2"/>
  <c r="BF52" i="2"/>
  <c r="V51" i="1"/>
  <c r="W51" i="1" s="1"/>
  <c r="BK52" i="2" l="1"/>
  <c r="BJ52" i="2"/>
  <c r="BC52" i="2"/>
  <c r="BB52" i="2"/>
  <c r="AZ52" i="2"/>
  <c r="BA52" i="2"/>
  <c r="T51" i="1"/>
  <c r="U51" i="1" s="1"/>
  <c r="BD52" i="2" l="1"/>
  <c r="BE52" i="2"/>
  <c r="AW52" i="2" l="1"/>
  <c r="AV52" i="2"/>
  <c r="AU52" i="2"/>
  <c r="AT52" i="2"/>
  <c r="R51" i="1"/>
  <c r="S51" i="1" s="1"/>
  <c r="AX52" i="2" l="1"/>
  <c r="AY52" i="2"/>
  <c r="AQ52" i="2" l="1"/>
  <c r="AP52" i="2"/>
  <c r="AO52" i="2"/>
  <c r="AN52" i="2"/>
  <c r="P51" i="1"/>
  <c r="Q51" i="1" s="1"/>
  <c r="AR52" i="2" l="1"/>
  <c r="AS52" i="2"/>
  <c r="AK52" i="2"/>
  <c r="AJ52" i="2"/>
  <c r="AI52" i="2"/>
  <c r="AH52" i="2"/>
  <c r="AM52" i="2"/>
  <c r="AL52" i="2"/>
  <c r="N51" i="1"/>
  <c r="O51" i="1" s="1"/>
  <c r="AE52" i="2" l="1"/>
  <c r="AD52" i="2"/>
  <c r="AB52" i="2"/>
  <c r="AF52" i="2" l="1"/>
  <c r="AG52" i="2"/>
  <c r="AC52" i="2"/>
  <c r="M52" i="2" l="1"/>
  <c r="Y52" i="2"/>
  <c r="X52" i="2"/>
  <c r="W52" i="2"/>
  <c r="V52" i="2"/>
  <c r="S52" i="2"/>
  <c r="R52" i="2"/>
  <c r="Q52" i="2"/>
  <c r="P52" i="2"/>
  <c r="L52" i="2"/>
  <c r="K52" i="2"/>
  <c r="J52" i="2"/>
  <c r="I51" i="2"/>
  <c r="G52" i="2"/>
  <c r="F52" i="2"/>
  <c r="E52" i="2"/>
  <c r="D52" i="2"/>
  <c r="F51" i="1" l="1"/>
  <c r="G51" i="1" s="1"/>
  <c r="J51" i="1" l="1"/>
  <c r="K51" i="1" s="1"/>
  <c r="H51" i="1"/>
  <c r="I51" i="1" s="1"/>
  <c r="D51" i="1" l="1"/>
  <c r="H14" i="2" l="1"/>
  <c r="I14" i="2" l="1"/>
  <c r="I24" i="2" l="1"/>
  <c r="I50" i="2" l="1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H24" i="2"/>
  <c r="I23" i="2"/>
  <c r="H23" i="2"/>
  <c r="I22" i="2"/>
  <c r="H22" i="2"/>
  <c r="I21" i="2"/>
  <c r="H21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2" i="2" l="1"/>
  <c r="BX52" i="2" s="1"/>
  <c r="H52" i="2"/>
  <c r="L51" i="1" l="1"/>
  <c r="M51" i="1" s="1"/>
  <c r="AB51" i="1" s="1"/>
</calcChain>
</file>

<file path=xl/sharedStrings.xml><?xml version="1.0" encoding="utf-8"?>
<sst xmlns="http://schemas.openxmlformats.org/spreadsheetml/2006/main" count="325" uniqueCount="72">
  <si>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</si>
  <si>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</si>
  <si>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</si>
  <si>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</si>
  <si>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</si>
  <si>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</si>
  <si>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</si>
  <si>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</si>
  <si>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</si>
  <si>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</si>
  <si>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</si>
  <si>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</si>
  <si>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</si>
  <si>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</si>
  <si>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</si>
  <si>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</si>
  <si>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</si>
  <si>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</si>
  <si>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</si>
  <si>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</si>
  <si>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</si>
  <si>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</si>
  <si>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</si>
  <si>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</si>
  <si>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</si>
  <si>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</si>
  <si>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</si>
  <si>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</si>
  <si>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</si>
  <si>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</si>
  <si>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</si>
  <si>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</si>
  <si>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</si>
  <si>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</si>
  <si>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</si>
  <si>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</si>
  <si>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</si>
  <si>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</si>
  <si>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</si>
  <si>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</si>
  <si>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</si>
  <si>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</si>
  <si>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</si>
  <si>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</si>
  <si>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</si>
  <si>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</si>
  <si>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</si>
  <si>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</si>
  <si>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</si>
  <si>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</si>
  <si>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</si>
  <si>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</si>
  <si>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</si>
  <si>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</si>
  <si>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</si>
  <si>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</si>
  <si>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</si>
  <si>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</si>
  <si>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</si>
  <si>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</si>
  <si>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</si>
  <si>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</si>
  <si>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</si>
  <si>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</si>
  <si>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</si>
  <si>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หมายเหตุ </t>
  </si>
  <si>
    <t>หน่วยเวชภัณฑ์กลาง</t>
  </si>
  <si>
    <t>คณะทันตแพทยศาสตร์ มหาวิทยาลัยสงขลานครินทร์ ประจำปีงบประมาณ 2567</t>
  </si>
  <si>
    <t>ปีงบประมาณ 2567</t>
  </si>
  <si>
    <t>สำนักงานจริยธรรมการวิจัยในมนุษย์</t>
  </si>
  <si>
    <t xml:space="preserve">1. เดือนมกราคม 67 ราคากระดาษ รีมละ 90.95 บาท </t>
  </si>
  <si>
    <t xml:space="preserve">1. เดือนตุลาคม - ธันวาคม 66 ราคากระดาษ รีมละ 105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</si>
</sst>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7" fontId="10" fillId="3" borderId="4" xfId="1" applyNumberFormat="1" applyFont="1" applyFill="1" applyBorder="1" applyAlignment="1">
      <alignment horizontal="center"/>
    </xf>
    <xf numFmtId="43" fontId="10" fillId="3" borderId="3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/>
    <xf numFmtId="43" fontId="10" fillId="2" borderId="0" xfId="0" applyNumberFormat="1" applyFont="1" applyFill="1"/>
    <xf numFmtId="43" fontId="10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3"/>
  <sheetViews>
    <sheetView tabSelected="1" zoomScale="110" zoomScaleNormal="110" workbookViewId="0">
      <pane xSplit="3" ySplit="5" topLeftCell="G50" activePane="bottomRight" state="frozen"/>
      <selection pane="topRight" activeCell="D1" sqref="D1"/>
      <selection pane="bottomLeft" activeCell="A6" sqref="A6"/>
      <selection pane="bottomRight" activeCell="C60" sqref="C60"/>
    </sheetView>
  </sheetViews>
  <sheetFormatPr defaultColWidth="9" defaultRowHeight="21"/>
  <cols>
    <col min="1" max="1" width="4.33203125" style="1" customWidth="1"/>
    <col min="2" max="2" width="30.44140625" style="1" hidden="1" customWidth="1"/>
    <col min="3" max="3" width="44.109375" style="1" customWidth="1"/>
    <col min="4" max="4" width="8.6640625" style="1" customWidth="1"/>
    <col min="5" max="5" width="9.33203125" style="1" customWidth="1"/>
    <col min="6" max="6" width="8.44140625" style="1" customWidth="1"/>
    <col min="7" max="7" width="10.109375" style="1" bestFit="1" customWidth="1"/>
    <col min="8" max="8" width="7.6640625" style="1" customWidth="1"/>
    <col min="9" max="9" width="9.6640625" style="1" bestFit="1" customWidth="1"/>
    <col min="10" max="10" width="8.109375" style="1" customWidth="1"/>
    <col min="11" max="11" width="10.77734375" style="1" customWidth="1"/>
    <col min="12" max="12" width="8.109375" style="1" customWidth="1"/>
    <col min="13" max="13" width="10.77734375" style="1" customWidth="1"/>
    <col min="14" max="14" width="9.21875" style="1" bestFit="1" customWidth="1"/>
    <col min="15" max="15" width="10.77734375" style="1" customWidth="1"/>
    <col min="16" max="16" width="8.109375" style="1" customWidth="1"/>
    <col min="17" max="17" width="10.77734375" style="1" customWidth="1"/>
    <col min="18" max="18" width="8.109375" style="1" customWidth="1"/>
    <col min="19" max="19" width="10.77734375" style="1" customWidth="1"/>
    <col min="20" max="20" width="9" style="1"/>
    <col min="21" max="21" width="9.6640625" style="1" bestFit="1" customWidth="1"/>
    <col min="22" max="22" width="9" style="1"/>
    <col min="23" max="23" width="11.21875" style="1" customWidth="1"/>
    <col min="24" max="24" width="9" style="1"/>
    <col min="25" max="25" width="9.6640625" style="1" bestFit="1" customWidth="1"/>
    <col min="26" max="26" width="9" style="1"/>
    <col min="27" max="27" width="9.6640625" style="1" bestFit="1" customWidth="1"/>
    <col min="28" max="28" width="9.88671875" style="1" bestFit="1" customWidth="1"/>
    <col min="29" max="16384" width="9" style="1"/>
  </cols>
  <sheetData>
    <row r="1" spans="1:27" ht="24.6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27" ht="24.6">
      <c r="A2" s="50" t="s">
        <v>67</v>
      </c>
      <c r="B2" s="50"/>
      <c r="C2" s="50"/>
      <c r="D2" s="51"/>
      <c r="E2" s="51"/>
      <c r="F2" s="51"/>
      <c r="G2" s="51"/>
      <c r="H2" s="51"/>
      <c r="I2" s="51"/>
      <c r="J2" s="51"/>
      <c r="K2" s="51"/>
    </row>
    <row r="3" spans="1:27">
      <c r="A3" s="40" t="s">
        <v>1</v>
      </c>
      <c r="B3" s="43" t="s">
        <v>2</v>
      </c>
      <c r="C3" s="40" t="s">
        <v>3</v>
      </c>
      <c r="D3" s="48" t="s">
        <v>68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>
      <c r="A4" s="41"/>
      <c r="B4" s="44"/>
      <c r="C4" s="41"/>
      <c r="D4" s="46">
        <v>243527</v>
      </c>
      <c r="E4" s="47"/>
      <c r="F4" s="46">
        <v>243558</v>
      </c>
      <c r="G4" s="47"/>
      <c r="H4" s="46">
        <v>243588</v>
      </c>
      <c r="I4" s="47"/>
      <c r="J4" s="46">
        <v>243619</v>
      </c>
      <c r="K4" s="47"/>
      <c r="L4" s="46">
        <v>243650</v>
      </c>
      <c r="M4" s="47"/>
      <c r="N4" s="46">
        <v>243678</v>
      </c>
      <c r="O4" s="47"/>
      <c r="P4" s="46">
        <v>243709</v>
      </c>
      <c r="Q4" s="47"/>
      <c r="R4" s="46">
        <v>243739</v>
      </c>
      <c r="S4" s="47"/>
      <c r="T4" s="46">
        <v>243770</v>
      </c>
      <c r="U4" s="47"/>
      <c r="V4" s="46">
        <v>243800</v>
      </c>
      <c r="W4" s="47"/>
      <c r="X4" s="46">
        <v>243831</v>
      </c>
      <c r="Y4" s="47"/>
      <c r="Z4" s="46">
        <v>243862</v>
      </c>
      <c r="AA4" s="47"/>
    </row>
    <row r="5" spans="1:27">
      <c r="A5" s="42"/>
      <c r="B5" s="45"/>
      <c r="C5" s="42"/>
      <c r="D5" s="30" t="s">
        <v>4</v>
      </c>
      <c r="E5" s="30" t="s">
        <v>5</v>
      </c>
      <c r="F5" s="30" t="s">
        <v>4</v>
      </c>
      <c r="G5" s="30" t="s">
        <v>5</v>
      </c>
      <c r="H5" s="30" t="s">
        <v>4</v>
      </c>
      <c r="I5" s="30" t="s">
        <v>5</v>
      </c>
      <c r="J5" s="30" t="s">
        <v>4</v>
      </c>
      <c r="K5" s="30" t="s">
        <v>5</v>
      </c>
      <c r="L5" s="30" t="s">
        <v>4</v>
      </c>
      <c r="M5" s="30" t="s">
        <v>5</v>
      </c>
      <c r="N5" s="30" t="s">
        <v>4</v>
      </c>
      <c r="O5" s="30" t="s">
        <v>5</v>
      </c>
      <c r="P5" s="30" t="s">
        <v>4</v>
      </c>
      <c r="Q5" s="30" t="s">
        <v>5</v>
      </c>
      <c r="R5" s="30" t="s">
        <v>4</v>
      </c>
      <c r="S5" s="30" t="s">
        <v>5</v>
      </c>
      <c r="T5" s="30" t="s">
        <v>4</v>
      </c>
      <c r="U5" s="30" t="s">
        <v>5</v>
      </c>
      <c r="V5" s="30" t="s">
        <v>4</v>
      </c>
      <c r="W5" s="30" t="s">
        <v>5</v>
      </c>
      <c r="X5" s="30" t="s">
        <v>4</v>
      </c>
      <c r="Y5" s="30" t="s">
        <v>5</v>
      </c>
      <c r="Z5" s="32" t="s">
        <v>4</v>
      </c>
      <c r="AA5" s="32" t="s">
        <v>5</v>
      </c>
    </row>
    <row r="6" spans="1:27">
      <c r="A6" s="8">
        <v>1</v>
      </c>
      <c r="B6" s="9" t="s">
        <v>6</v>
      </c>
      <c r="C6" s="9" t="s">
        <v>7</v>
      </c>
      <c r="D6" s="10"/>
      <c r="E6" s="11">
        <f>SUM(D6*105)</f>
        <v>0</v>
      </c>
      <c r="F6" s="10"/>
      <c r="G6" s="11">
        <f>+F6*105</f>
        <v>0</v>
      </c>
      <c r="H6" s="10"/>
      <c r="I6" s="11">
        <f>+H6*105</f>
        <v>0</v>
      </c>
      <c r="J6" s="10"/>
      <c r="K6" s="11">
        <f>+J6*90.95</f>
        <v>0</v>
      </c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  <c r="Z6" s="10"/>
      <c r="AA6" s="11"/>
    </row>
    <row r="7" spans="1:27">
      <c r="A7" s="8">
        <v>2</v>
      </c>
      <c r="B7" s="9" t="s">
        <v>6</v>
      </c>
      <c r="C7" s="9" t="s">
        <v>8</v>
      </c>
      <c r="D7" s="10"/>
      <c r="E7" s="11">
        <f t="shared" ref="E7:E50" si="0">SUM(D7*105)</f>
        <v>0</v>
      </c>
      <c r="F7" s="10">
        <v>5</v>
      </c>
      <c r="G7" s="11">
        <f t="shared" ref="G7:I51" si="1">+F7*105</f>
        <v>525</v>
      </c>
      <c r="H7" s="10"/>
      <c r="I7" s="11">
        <f t="shared" si="1"/>
        <v>0</v>
      </c>
      <c r="J7" s="10"/>
      <c r="K7" s="11">
        <f t="shared" ref="K7:K51" si="2">+J7*90.95</f>
        <v>0</v>
      </c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</row>
    <row r="8" spans="1:27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1"/>
        <v>0</v>
      </c>
      <c r="J8" s="10"/>
      <c r="K8" s="11">
        <f t="shared" si="2"/>
        <v>0</v>
      </c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  <c r="Z8" s="10"/>
      <c r="AA8" s="11"/>
    </row>
    <row r="9" spans="1:27">
      <c r="A9" s="8">
        <v>4</v>
      </c>
      <c r="B9" s="9" t="s">
        <v>10</v>
      </c>
      <c r="C9" s="9" t="s">
        <v>11</v>
      </c>
      <c r="D9" s="10">
        <v>30</v>
      </c>
      <c r="E9" s="11">
        <f t="shared" si="0"/>
        <v>3150</v>
      </c>
      <c r="F9" s="10"/>
      <c r="G9" s="11">
        <f t="shared" si="1"/>
        <v>0</v>
      </c>
      <c r="H9" s="10"/>
      <c r="I9" s="11">
        <f t="shared" si="1"/>
        <v>0</v>
      </c>
      <c r="J9" s="10">
        <v>30</v>
      </c>
      <c r="K9" s="11">
        <f t="shared" si="2"/>
        <v>2728.5</v>
      </c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1"/>
      <c r="Z9" s="10"/>
      <c r="AA9" s="11"/>
    </row>
    <row r="10" spans="1:27">
      <c r="A10" s="8">
        <v>5</v>
      </c>
      <c r="B10" s="9" t="s">
        <v>10</v>
      </c>
      <c r="C10" s="9" t="s">
        <v>12</v>
      </c>
      <c r="D10" s="10"/>
      <c r="E10" s="11">
        <f t="shared" si="0"/>
        <v>0</v>
      </c>
      <c r="F10" s="10">
        <v>5</v>
      </c>
      <c r="G10" s="11">
        <f t="shared" si="1"/>
        <v>525</v>
      </c>
      <c r="H10" s="10"/>
      <c r="I10" s="11">
        <f t="shared" si="1"/>
        <v>0</v>
      </c>
      <c r="J10" s="10"/>
      <c r="K10" s="11">
        <f t="shared" si="2"/>
        <v>0</v>
      </c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</row>
    <row r="11" spans="1:27">
      <c r="A11" s="8">
        <v>6</v>
      </c>
      <c r="B11" s="9" t="s">
        <v>13</v>
      </c>
      <c r="C11" s="9" t="s">
        <v>14</v>
      </c>
      <c r="D11" s="10"/>
      <c r="E11" s="11">
        <f t="shared" si="0"/>
        <v>0</v>
      </c>
      <c r="F11" s="10"/>
      <c r="G11" s="11">
        <f t="shared" si="1"/>
        <v>0</v>
      </c>
      <c r="H11" s="10"/>
      <c r="I11" s="11">
        <f t="shared" si="1"/>
        <v>0</v>
      </c>
      <c r="J11" s="10"/>
      <c r="K11" s="11">
        <f t="shared" si="2"/>
        <v>0</v>
      </c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11"/>
    </row>
    <row r="12" spans="1:27">
      <c r="A12" s="8">
        <v>7</v>
      </c>
      <c r="B12" s="9" t="s">
        <v>13</v>
      </c>
      <c r="C12" s="9" t="s">
        <v>15</v>
      </c>
      <c r="D12" s="10">
        <v>5</v>
      </c>
      <c r="E12" s="11">
        <f t="shared" si="0"/>
        <v>525</v>
      </c>
      <c r="F12" s="10"/>
      <c r="G12" s="11">
        <f t="shared" si="1"/>
        <v>0</v>
      </c>
      <c r="H12" s="10"/>
      <c r="I12" s="11">
        <f t="shared" si="1"/>
        <v>0</v>
      </c>
      <c r="J12" s="10"/>
      <c r="K12" s="11">
        <f t="shared" si="2"/>
        <v>0</v>
      </c>
      <c r="L12" s="10"/>
      <c r="M12" s="11"/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</row>
    <row r="13" spans="1:27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1"/>
        <v>0</v>
      </c>
      <c r="J13" s="10"/>
      <c r="K13" s="11">
        <f t="shared" si="2"/>
        <v>0</v>
      </c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1"/>
        <v>0</v>
      </c>
      <c r="J14" s="10"/>
      <c r="K14" s="11">
        <f t="shared" si="2"/>
        <v>0</v>
      </c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11"/>
    </row>
    <row r="15" spans="1:27">
      <c r="A15" s="8">
        <v>10</v>
      </c>
      <c r="B15" s="9" t="s">
        <v>13</v>
      </c>
      <c r="C15" s="9" t="s">
        <v>55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1"/>
        <v>0</v>
      </c>
      <c r="J15" s="10"/>
      <c r="K15" s="11">
        <f t="shared" si="2"/>
        <v>0</v>
      </c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</row>
    <row r="16" spans="1:27">
      <c r="A16" s="8">
        <v>11</v>
      </c>
      <c r="B16" s="9" t="s">
        <v>13</v>
      </c>
      <c r="C16" s="9" t="s">
        <v>18</v>
      </c>
      <c r="D16" s="10"/>
      <c r="E16" s="11">
        <f t="shared" si="0"/>
        <v>0</v>
      </c>
      <c r="F16" s="10"/>
      <c r="G16" s="11">
        <f t="shared" si="1"/>
        <v>0</v>
      </c>
      <c r="H16" s="10">
        <v>3</v>
      </c>
      <c r="I16" s="11">
        <f t="shared" si="1"/>
        <v>315</v>
      </c>
      <c r="J16" s="10"/>
      <c r="K16" s="11">
        <f t="shared" si="2"/>
        <v>0</v>
      </c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</row>
    <row r="17" spans="1:27">
      <c r="A17" s="8">
        <v>12</v>
      </c>
      <c r="B17" s="9" t="s">
        <v>19</v>
      </c>
      <c r="C17" s="9" t="s">
        <v>19</v>
      </c>
      <c r="D17" s="10"/>
      <c r="E17" s="11">
        <f t="shared" si="0"/>
        <v>0</v>
      </c>
      <c r="F17" s="10">
        <v>30</v>
      </c>
      <c r="G17" s="11">
        <f t="shared" si="1"/>
        <v>3150</v>
      </c>
      <c r="H17" s="10"/>
      <c r="I17" s="11">
        <f t="shared" si="1"/>
        <v>0</v>
      </c>
      <c r="J17" s="10"/>
      <c r="K17" s="11">
        <f t="shared" si="2"/>
        <v>0</v>
      </c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1"/>
    </row>
    <row r="18" spans="1:27">
      <c r="A18" s="8">
        <v>13</v>
      </c>
      <c r="B18" s="9" t="s">
        <v>20</v>
      </c>
      <c r="C18" s="9" t="s">
        <v>20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1"/>
        <v>0</v>
      </c>
      <c r="J18" s="10"/>
      <c r="K18" s="11">
        <f t="shared" si="2"/>
        <v>0</v>
      </c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</row>
    <row r="19" spans="1:27">
      <c r="A19" s="8">
        <v>14</v>
      </c>
      <c r="B19" s="9"/>
      <c r="C19" s="9" t="s">
        <v>69</v>
      </c>
      <c r="D19" s="10"/>
      <c r="E19" s="11">
        <f t="shared" ref="E19" si="3">SUM(D19*105)</f>
        <v>0</v>
      </c>
      <c r="F19" s="10">
        <v>5</v>
      </c>
      <c r="G19" s="11">
        <f t="shared" si="1"/>
        <v>525</v>
      </c>
      <c r="H19" s="10"/>
      <c r="I19" s="11">
        <f t="shared" si="1"/>
        <v>0</v>
      </c>
      <c r="J19" s="10"/>
      <c r="K19" s="11">
        <f t="shared" si="2"/>
        <v>0</v>
      </c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</row>
    <row r="20" spans="1:27">
      <c r="A20" s="8">
        <v>15</v>
      </c>
      <c r="B20" s="9" t="s">
        <v>21</v>
      </c>
      <c r="C20" s="9" t="s">
        <v>21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1"/>
        <v>0</v>
      </c>
      <c r="J20" s="10"/>
      <c r="K20" s="11">
        <f t="shared" si="2"/>
        <v>0</v>
      </c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</row>
    <row r="21" spans="1:27">
      <c r="A21" s="8">
        <v>16</v>
      </c>
      <c r="B21" s="9" t="s">
        <v>22</v>
      </c>
      <c r="C21" s="9" t="s">
        <v>23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1"/>
        <v>0</v>
      </c>
      <c r="J21" s="10"/>
      <c r="K21" s="11">
        <f t="shared" si="2"/>
        <v>0</v>
      </c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</row>
    <row r="22" spans="1:27">
      <c r="A22" s="8">
        <v>17</v>
      </c>
      <c r="B22" s="9" t="s">
        <v>22</v>
      </c>
      <c r="C22" s="9" t="s">
        <v>24</v>
      </c>
      <c r="D22" s="10"/>
      <c r="E22" s="11">
        <f t="shared" si="0"/>
        <v>0</v>
      </c>
      <c r="F22" s="10"/>
      <c r="G22" s="11">
        <f t="shared" si="1"/>
        <v>0</v>
      </c>
      <c r="H22" s="10"/>
      <c r="I22" s="11">
        <f t="shared" si="1"/>
        <v>0</v>
      </c>
      <c r="J22" s="10">
        <v>5</v>
      </c>
      <c r="K22" s="11">
        <f t="shared" si="2"/>
        <v>454.75</v>
      </c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</row>
    <row r="23" spans="1:27">
      <c r="A23" s="8">
        <v>18</v>
      </c>
      <c r="B23" s="9" t="s">
        <v>22</v>
      </c>
      <c r="C23" s="9" t="s">
        <v>25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1"/>
        <v>0</v>
      </c>
      <c r="J23" s="10">
        <v>1</v>
      </c>
      <c r="K23" s="11">
        <f t="shared" si="2"/>
        <v>90.95</v>
      </c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11"/>
    </row>
    <row r="24" spans="1:27">
      <c r="A24" s="8">
        <v>19</v>
      </c>
      <c r="B24" s="9" t="s">
        <v>26</v>
      </c>
      <c r="C24" s="9" t="s">
        <v>27</v>
      </c>
      <c r="D24" s="10"/>
      <c r="E24" s="11">
        <f t="shared" si="0"/>
        <v>0</v>
      </c>
      <c r="F24" s="10"/>
      <c r="G24" s="11">
        <f t="shared" si="1"/>
        <v>0</v>
      </c>
      <c r="H24" s="10"/>
      <c r="I24" s="11">
        <f t="shared" si="1"/>
        <v>0</v>
      </c>
      <c r="J24" s="10"/>
      <c r="K24" s="11">
        <f t="shared" si="2"/>
        <v>0</v>
      </c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11"/>
    </row>
    <row r="25" spans="1:27">
      <c r="A25" s="8">
        <v>20</v>
      </c>
      <c r="B25" s="9" t="s">
        <v>26</v>
      </c>
      <c r="C25" s="9" t="s">
        <v>28</v>
      </c>
      <c r="D25" s="10"/>
      <c r="E25" s="11">
        <f t="shared" si="0"/>
        <v>0</v>
      </c>
      <c r="F25" s="10"/>
      <c r="G25" s="11">
        <f t="shared" si="1"/>
        <v>0</v>
      </c>
      <c r="H25" s="10"/>
      <c r="I25" s="11">
        <f t="shared" si="1"/>
        <v>0</v>
      </c>
      <c r="J25" s="10">
        <v>10</v>
      </c>
      <c r="K25" s="11">
        <f t="shared" si="2"/>
        <v>909.5</v>
      </c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</row>
    <row r="26" spans="1:27">
      <c r="A26" s="8">
        <v>21</v>
      </c>
      <c r="B26" s="9" t="s">
        <v>26</v>
      </c>
      <c r="C26" s="9" t="s">
        <v>29</v>
      </c>
      <c r="D26" s="10">
        <v>10</v>
      </c>
      <c r="E26" s="11">
        <f t="shared" si="0"/>
        <v>1050</v>
      </c>
      <c r="F26" s="10">
        <v>4</v>
      </c>
      <c r="G26" s="11">
        <f t="shared" si="1"/>
        <v>420</v>
      </c>
      <c r="H26" s="10">
        <v>5</v>
      </c>
      <c r="I26" s="11">
        <f t="shared" si="1"/>
        <v>525</v>
      </c>
      <c r="J26" s="10">
        <v>10</v>
      </c>
      <c r="K26" s="11">
        <f t="shared" si="2"/>
        <v>909.5</v>
      </c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11"/>
    </row>
    <row r="27" spans="1:27">
      <c r="A27" s="8">
        <v>22</v>
      </c>
      <c r="B27" s="9" t="s">
        <v>26</v>
      </c>
      <c r="C27" s="9" t="s">
        <v>30</v>
      </c>
      <c r="D27" s="10">
        <v>5</v>
      </c>
      <c r="E27" s="11">
        <f t="shared" si="0"/>
        <v>525</v>
      </c>
      <c r="F27" s="10"/>
      <c r="G27" s="11">
        <f t="shared" si="1"/>
        <v>0</v>
      </c>
      <c r="H27" s="10"/>
      <c r="I27" s="11">
        <f t="shared" si="1"/>
        <v>0</v>
      </c>
      <c r="J27" s="10">
        <v>5</v>
      </c>
      <c r="K27" s="11">
        <f t="shared" si="2"/>
        <v>454.75</v>
      </c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10"/>
      <c r="Y27" s="11"/>
      <c r="Z27" s="10"/>
      <c r="AA27" s="11"/>
    </row>
    <row r="28" spans="1:27">
      <c r="A28" s="8">
        <v>23</v>
      </c>
      <c r="B28" s="9" t="s">
        <v>26</v>
      </c>
      <c r="C28" s="9" t="s">
        <v>31</v>
      </c>
      <c r="D28" s="10"/>
      <c r="E28" s="11">
        <f t="shared" si="0"/>
        <v>0</v>
      </c>
      <c r="F28" s="10"/>
      <c r="G28" s="11">
        <f t="shared" si="1"/>
        <v>0</v>
      </c>
      <c r="H28" s="10"/>
      <c r="I28" s="11">
        <f t="shared" si="1"/>
        <v>0</v>
      </c>
      <c r="J28" s="10"/>
      <c r="K28" s="11">
        <f t="shared" si="2"/>
        <v>0</v>
      </c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</row>
    <row r="29" spans="1:27">
      <c r="A29" s="8">
        <v>24</v>
      </c>
      <c r="B29" s="9" t="s">
        <v>26</v>
      </c>
      <c r="C29" s="9" t="s">
        <v>32</v>
      </c>
      <c r="D29" s="10">
        <v>5</v>
      </c>
      <c r="E29" s="11">
        <f t="shared" si="0"/>
        <v>525</v>
      </c>
      <c r="F29" s="10">
        <v>5</v>
      </c>
      <c r="G29" s="11">
        <f t="shared" si="1"/>
        <v>525</v>
      </c>
      <c r="H29" s="10">
        <v>5</v>
      </c>
      <c r="I29" s="11">
        <f t="shared" si="1"/>
        <v>525</v>
      </c>
      <c r="J29" s="10"/>
      <c r="K29" s="11">
        <f t="shared" si="2"/>
        <v>0</v>
      </c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</row>
    <row r="30" spans="1:27">
      <c r="A30" s="8">
        <v>25</v>
      </c>
      <c r="B30" s="9" t="s">
        <v>33</v>
      </c>
      <c r="C30" s="9" t="s">
        <v>33</v>
      </c>
      <c r="D30" s="10"/>
      <c r="E30" s="11">
        <f t="shared" si="0"/>
        <v>0</v>
      </c>
      <c r="F30" s="10">
        <v>4</v>
      </c>
      <c r="G30" s="11">
        <f t="shared" si="1"/>
        <v>420</v>
      </c>
      <c r="H30" s="10">
        <v>1</v>
      </c>
      <c r="I30" s="11">
        <f t="shared" si="1"/>
        <v>105</v>
      </c>
      <c r="J30" s="10">
        <v>3</v>
      </c>
      <c r="K30" s="11">
        <f t="shared" si="2"/>
        <v>272.85000000000002</v>
      </c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10"/>
      <c r="Y30" s="11"/>
      <c r="Z30" s="10"/>
      <c r="AA30" s="11"/>
    </row>
    <row r="31" spans="1:27">
      <c r="A31" s="8">
        <v>26</v>
      </c>
      <c r="B31" s="9" t="s">
        <v>34</v>
      </c>
      <c r="C31" s="9" t="s">
        <v>35</v>
      </c>
      <c r="D31" s="10">
        <v>10</v>
      </c>
      <c r="E31" s="11">
        <f t="shared" si="0"/>
        <v>1050</v>
      </c>
      <c r="F31" s="10">
        <v>15</v>
      </c>
      <c r="G31" s="11">
        <f t="shared" si="1"/>
        <v>1575</v>
      </c>
      <c r="H31" s="10">
        <v>6</v>
      </c>
      <c r="I31" s="11">
        <f t="shared" si="1"/>
        <v>630</v>
      </c>
      <c r="J31" s="10"/>
      <c r="K31" s="11">
        <f t="shared" si="2"/>
        <v>0</v>
      </c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</row>
    <row r="32" spans="1:27">
      <c r="A32" s="8">
        <v>27</v>
      </c>
      <c r="B32" s="9" t="s">
        <v>34</v>
      </c>
      <c r="C32" s="9" t="s">
        <v>36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1"/>
        <v>0</v>
      </c>
      <c r="J32" s="10">
        <v>15</v>
      </c>
      <c r="K32" s="11">
        <f t="shared" si="2"/>
        <v>1364.25</v>
      </c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</row>
    <row r="33" spans="1:27">
      <c r="A33" s="8">
        <v>28</v>
      </c>
      <c r="B33" s="9" t="s">
        <v>37</v>
      </c>
      <c r="C33" s="9" t="s">
        <v>38</v>
      </c>
      <c r="D33" s="10"/>
      <c r="E33" s="11">
        <f t="shared" si="0"/>
        <v>0</v>
      </c>
      <c r="F33" s="10">
        <v>5</v>
      </c>
      <c r="G33" s="11">
        <f t="shared" si="1"/>
        <v>525</v>
      </c>
      <c r="H33" s="10"/>
      <c r="I33" s="11">
        <f t="shared" si="1"/>
        <v>0</v>
      </c>
      <c r="J33" s="10">
        <v>5</v>
      </c>
      <c r="K33" s="11">
        <f t="shared" si="2"/>
        <v>454.75</v>
      </c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11"/>
      <c r="X33" s="10"/>
      <c r="Y33" s="11"/>
      <c r="Z33" s="10"/>
      <c r="AA33" s="11"/>
    </row>
    <row r="34" spans="1:27">
      <c r="A34" s="8">
        <v>29</v>
      </c>
      <c r="B34" s="9" t="s">
        <v>39</v>
      </c>
      <c r="C34" s="9" t="s">
        <v>39</v>
      </c>
      <c r="D34" s="10">
        <v>5</v>
      </c>
      <c r="E34" s="11">
        <f t="shared" si="0"/>
        <v>525</v>
      </c>
      <c r="F34" s="10">
        <v>5</v>
      </c>
      <c r="G34" s="11">
        <f t="shared" si="1"/>
        <v>525</v>
      </c>
      <c r="H34" s="10"/>
      <c r="I34" s="11">
        <f t="shared" si="1"/>
        <v>0</v>
      </c>
      <c r="J34" s="10"/>
      <c r="K34" s="11">
        <f t="shared" si="2"/>
        <v>0</v>
      </c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</row>
    <row r="35" spans="1:27">
      <c r="A35" s="8">
        <v>30</v>
      </c>
      <c r="B35" s="9" t="s">
        <v>40</v>
      </c>
      <c r="C35" s="9" t="s">
        <v>40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1"/>
        <v>0</v>
      </c>
      <c r="J35" s="10">
        <v>2</v>
      </c>
      <c r="K35" s="11">
        <f t="shared" si="2"/>
        <v>181.9</v>
      </c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10"/>
      <c r="Y35" s="11"/>
      <c r="Z35" s="10"/>
      <c r="AA35" s="11"/>
    </row>
    <row r="36" spans="1:27">
      <c r="A36" s="8">
        <v>31</v>
      </c>
      <c r="B36" s="9" t="s">
        <v>41</v>
      </c>
      <c r="C36" s="9" t="s">
        <v>41</v>
      </c>
      <c r="D36" s="10"/>
      <c r="E36" s="11">
        <f t="shared" si="0"/>
        <v>0</v>
      </c>
      <c r="F36" s="10"/>
      <c r="G36" s="11">
        <f t="shared" si="1"/>
        <v>0</v>
      </c>
      <c r="H36" s="10"/>
      <c r="I36" s="11">
        <f t="shared" si="1"/>
        <v>0</v>
      </c>
      <c r="J36" s="10"/>
      <c r="K36" s="11">
        <f t="shared" si="2"/>
        <v>0</v>
      </c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10"/>
      <c r="Y36" s="11"/>
      <c r="Z36" s="10"/>
      <c r="AA36" s="11"/>
    </row>
    <row r="37" spans="1:27">
      <c r="A37" s="8">
        <v>32</v>
      </c>
      <c r="B37" s="9" t="s">
        <v>42</v>
      </c>
      <c r="C37" s="9" t="s">
        <v>43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1"/>
        <v>0</v>
      </c>
      <c r="J37" s="10"/>
      <c r="K37" s="11">
        <f t="shared" si="2"/>
        <v>0</v>
      </c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11"/>
      <c r="X37" s="10"/>
      <c r="Y37" s="11"/>
      <c r="Z37" s="10"/>
      <c r="AA37" s="11"/>
    </row>
    <row r="38" spans="1:27">
      <c r="A38" s="8">
        <v>33</v>
      </c>
      <c r="B38" s="14" t="s">
        <v>44</v>
      </c>
      <c r="C38" s="9" t="s">
        <v>45</v>
      </c>
      <c r="D38" s="10"/>
      <c r="E38" s="11">
        <f t="shared" si="0"/>
        <v>0</v>
      </c>
      <c r="F38" s="10"/>
      <c r="G38" s="11">
        <f t="shared" si="1"/>
        <v>0</v>
      </c>
      <c r="H38" s="10"/>
      <c r="I38" s="11">
        <f t="shared" si="1"/>
        <v>0</v>
      </c>
      <c r="J38" s="10"/>
      <c r="K38" s="11">
        <f t="shared" si="2"/>
        <v>0</v>
      </c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11"/>
      <c r="X38" s="10"/>
      <c r="Y38" s="11"/>
      <c r="Z38" s="10"/>
      <c r="AA38" s="11"/>
    </row>
    <row r="39" spans="1:27">
      <c r="A39" s="8">
        <v>34</v>
      </c>
      <c r="B39" s="14" t="s">
        <v>44</v>
      </c>
      <c r="C39" s="9" t="s">
        <v>46</v>
      </c>
      <c r="D39" s="10">
        <v>5</v>
      </c>
      <c r="E39" s="11">
        <f t="shared" si="0"/>
        <v>525</v>
      </c>
      <c r="F39" s="10"/>
      <c r="G39" s="11">
        <f t="shared" si="1"/>
        <v>0</v>
      </c>
      <c r="H39" s="10"/>
      <c r="I39" s="11">
        <f t="shared" si="1"/>
        <v>0</v>
      </c>
      <c r="J39" s="10"/>
      <c r="K39" s="11">
        <f t="shared" si="2"/>
        <v>0</v>
      </c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11"/>
      <c r="X39" s="10"/>
      <c r="Y39" s="11"/>
      <c r="Z39" s="10"/>
      <c r="AA39" s="11"/>
    </row>
    <row r="40" spans="1:27">
      <c r="A40" s="8">
        <v>35</v>
      </c>
      <c r="B40" s="14" t="s">
        <v>44</v>
      </c>
      <c r="C40" s="9" t="s">
        <v>47</v>
      </c>
      <c r="D40" s="10"/>
      <c r="E40" s="11">
        <f t="shared" si="0"/>
        <v>0</v>
      </c>
      <c r="F40" s="10"/>
      <c r="G40" s="11">
        <f t="shared" si="1"/>
        <v>0</v>
      </c>
      <c r="H40" s="10"/>
      <c r="I40" s="11">
        <f t="shared" si="1"/>
        <v>0</v>
      </c>
      <c r="J40" s="10">
        <v>2</v>
      </c>
      <c r="K40" s="11">
        <f t="shared" si="2"/>
        <v>181.9</v>
      </c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0"/>
      <c r="Y40" s="11"/>
      <c r="Z40" s="10"/>
      <c r="AA40" s="11"/>
    </row>
    <row r="41" spans="1:27">
      <c r="A41" s="8">
        <v>36</v>
      </c>
      <c r="B41" s="9" t="s">
        <v>48</v>
      </c>
      <c r="C41" s="9" t="s">
        <v>48</v>
      </c>
      <c r="D41" s="10"/>
      <c r="E41" s="11">
        <f t="shared" si="0"/>
        <v>0</v>
      </c>
      <c r="F41" s="10">
        <v>2</v>
      </c>
      <c r="G41" s="11">
        <f t="shared" si="1"/>
        <v>210</v>
      </c>
      <c r="H41" s="10"/>
      <c r="I41" s="11">
        <f t="shared" si="1"/>
        <v>0</v>
      </c>
      <c r="J41" s="10"/>
      <c r="K41" s="11">
        <f t="shared" si="2"/>
        <v>0</v>
      </c>
      <c r="L41" s="10"/>
      <c r="M41" s="11"/>
      <c r="N41" s="10"/>
      <c r="O41" s="11"/>
      <c r="P41" s="10"/>
      <c r="Q41" s="11"/>
      <c r="R41" s="10"/>
      <c r="S41" s="11"/>
      <c r="T41" s="10"/>
      <c r="U41" s="11"/>
      <c r="V41" s="10"/>
      <c r="W41" s="11"/>
      <c r="X41" s="10"/>
      <c r="Y41" s="11"/>
      <c r="Z41" s="10"/>
      <c r="AA41" s="11"/>
    </row>
    <row r="42" spans="1:27">
      <c r="A42" s="8">
        <v>37</v>
      </c>
      <c r="B42" s="9" t="s">
        <v>49</v>
      </c>
      <c r="C42" s="9" t="s">
        <v>49</v>
      </c>
      <c r="D42" s="10">
        <v>2</v>
      </c>
      <c r="E42" s="11">
        <f t="shared" si="0"/>
        <v>210</v>
      </c>
      <c r="F42" s="10">
        <v>2</v>
      </c>
      <c r="G42" s="11">
        <f t="shared" si="1"/>
        <v>210</v>
      </c>
      <c r="H42" s="10"/>
      <c r="I42" s="11">
        <f t="shared" si="1"/>
        <v>0</v>
      </c>
      <c r="J42" s="10">
        <v>4</v>
      </c>
      <c r="K42" s="11">
        <f t="shared" si="2"/>
        <v>363.8</v>
      </c>
      <c r="L42" s="10"/>
      <c r="M42" s="11"/>
      <c r="N42" s="10"/>
      <c r="O42" s="11"/>
      <c r="P42" s="10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1"/>
    </row>
    <row r="43" spans="1:27">
      <c r="A43" s="8">
        <v>38</v>
      </c>
      <c r="B43" s="9" t="s">
        <v>50</v>
      </c>
      <c r="C43" s="9" t="s">
        <v>50</v>
      </c>
      <c r="D43" s="10">
        <v>4</v>
      </c>
      <c r="E43" s="11">
        <f t="shared" si="0"/>
        <v>420</v>
      </c>
      <c r="F43" s="10"/>
      <c r="G43" s="11">
        <f t="shared" si="1"/>
        <v>0</v>
      </c>
      <c r="H43" s="10"/>
      <c r="I43" s="11">
        <f t="shared" si="1"/>
        <v>0</v>
      </c>
      <c r="J43" s="10"/>
      <c r="K43" s="11">
        <f t="shared" si="2"/>
        <v>0</v>
      </c>
      <c r="L43" s="10"/>
      <c r="M43" s="11"/>
      <c r="N43" s="10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</row>
    <row r="44" spans="1:27">
      <c r="A44" s="8">
        <v>39</v>
      </c>
      <c r="B44" s="9" t="s">
        <v>51</v>
      </c>
      <c r="C44" s="9" t="s">
        <v>51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1"/>
        <v>0</v>
      </c>
      <c r="J44" s="10"/>
      <c r="K44" s="11">
        <f t="shared" si="2"/>
        <v>0</v>
      </c>
      <c r="L44" s="10"/>
      <c r="M44" s="11"/>
      <c r="N44" s="10"/>
      <c r="O44" s="11"/>
      <c r="P44" s="10"/>
      <c r="Q44" s="11"/>
      <c r="R44" s="10"/>
      <c r="S44" s="11"/>
      <c r="T44" s="10"/>
      <c r="U44" s="11"/>
      <c r="V44" s="10"/>
      <c r="W44" s="11"/>
      <c r="X44" s="10"/>
      <c r="Y44" s="11"/>
      <c r="Z44" s="10"/>
      <c r="AA44" s="11"/>
    </row>
    <row r="45" spans="1:27">
      <c r="A45" s="8">
        <v>40</v>
      </c>
      <c r="B45" s="9" t="s">
        <v>52</v>
      </c>
      <c r="C45" s="9" t="s">
        <v>52</v>
      </c>
      <c r="D45" s="10"/>
      <c r="E45" s="11">
        <f t="shared" si="0"/>
        <v>0</v>
      </c>
      <c r="F45" s="10"/>
      <c r="G45" s="11">
        <f t="shared" si="1"/>
        <v>0</v>
      </c>
      <c r="H45" s="10"/>
      <c r="I45" s="11">
        <f t="shared" si="1"/>
        <v>0</v>
      </c>
      <c r="J45" s="10">
        <v>5</v>
      </c>
      <c r="K45" s="11">
        <f t="shared" si="2"/>
        <v>454.75</v>
      </c>
      <c r="L45" s="10"/>
      <c r="M45" s="11"/>
      <c r="N45" s="10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</row>
    <row r="46" spans="1:27">
      <c r="A46" s="8">
        <v>41</v>
      </c>
      <c r="B46" s="9" t="s">
        <v>53</v>
      </c>
      <c r="C46" s="9" t="s">
        <v>53</v>
      </c>
      <c r="D46" s="10"/>
      <c r="E46" s="11">
        <f t="shared" si="0"/>
        <v>0</v>
      </c>
      <c r="F46" s="10">
        <v>10</v>
      </c>
      <c r="G46" s="11">
        <f t="shared" si="1"/>
        <v>1050</v>
      </c>
      <c r="H46" s="10"/>
      <c r="I46" s="11">
        <f t="shared" si="1"/>
        <v>0</v>
      </c>
      <c r="J46" s="10"/>
      <c r="K46" s="11">
        <f t="shared" si="2"/>
        <v>0</v>
      </c>
      <c r="L46" s="10"/>
      <c r="M46" s="11"/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</row>
    <row r="47" spans="1:27">
      <c r="A47" s="8">
        <v>42</v>
      </c>
      <c r="B47" s="9" t="s">
        <v>54</v>
      </c>
      <c r="C47" s="9" t="s">
        <v>54</v>
      </c>
      <c r="D47" s="10"/>
      <c r="E47" s="11">
        <f t="shared" si="0"/>
        <v>0</v>
      </c>
      <c r="F47" s="10"/>
      <c r="G47" s="11">
        <f t="shared" si="1"/>
        <v>0</v>
      </c>
      <c r="H47" s="10"/>
      <c r="I47" s="11">
        <f t="shared" si="1"/>
        <v>0</v>
      </c>
      <c r="J47" s="10">
        <v>5</v>
      </c>
      <c r="K47" s="11">
        <f t="shared" si="2"/>
        <v>454.75</v>
      </c>
      <c r="L47" s="10"/>
      <c r="M47" s="11"/>
      <c r="N47" s="10"/>
      <c r="O47" s="11"/>
      <c r="P47" s="10"/>
      <c r="Q47" s="11"/>
      <c r="R47" s="10"/>
      <c r="S47" s="11"/>
      <c r="T47" s="10"/>
      <c r="U47" s="11"/>
      <c r="V47" s="10"/>
      <c r="W47" s="11"/>
      <c r="X47" s="10"/>
      <c r="Y47" s="11"/>
      <c r="Z47" s="10"/>
      <c r="AA47" s="11"/>
    </row>
    <row r="48" spans="1:27" hidden="1">
      <c r="A48" s="8">
        <v>43</v>
      </c>
      <c r="B48" s="9" t="s">
        <v>55</v>
      </c>
      <c r="C48" s="9" t="s">
        <v>55</v>
      </c>
      <c r="D48" s="10"/>
      <c r="E48" s="11">
        <f t="shared" si="0"/>
        <v>0</v>
      </c>
      <c r="F48" s="10"/>
      <c r="G48" s="11">
        <f t="shared" si="1"/>
        <v>0</v>
      </c>
      <c r="H48" s="10"/>
      <c r="I48" s="11">
        <f t="shared" si="1"/>
        <v>0</v>
      </c>
      <c r="J48" s="10"/>
      <c r="K48" s="11">
        <f t="shared" si="2"/>
        <v>0</v>
      </c>
      <c r="L48" s="10"/>
      <c r="M48" s="11"/>
      <c r="N48" s="10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</row>
    <row r="49" spans="1:28">
      <c r="A49" s="8">
        <v>43</v>
      </c>
      <c r="B49" s="9" t="s">
        <v>56</v>
      </c>
      <c r="C49" s="9" t="s">
        <v>66</v>
      </c>
      <c r="D49" s="10"/>
      <c r="E49" s="11">
        <f t="shared" si="0"/>
        <v>0</v>
      </c>
      <c r="F49" s="10">
        <v>2</v>
      </c>
      <c r="G49" s="11">
        <f t="shared" si="1"/>
        <v>210</v>
      </c>
      <c r="H49" s="10"/>
      <c r="I49" s="11">
        <f t="shared" si="1"/>
        <v>0</v>
      </c>
      <c r="J49" s="10"/>
      <c r="K49" s="11">
        <f t="shared" si="2"/>
        <v>0</v>
      </c>
      <c r="L49" s="10"/>
      <c r="M49" s="11"/>
      <c r="N49" s="10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</row>
    <row r="50" spans="1:28">
      <c r="A50" s="8">
        <v>44</v>
      </c>
      <c r="B50" s="9"/>
      <c r="C50" s="9" t="s">
        <v>64</v>
      </c>
      <c r="D50" s="10"/>
      <c r="E50" s="11">
        <f t="shared" si="0"/>
        <v>0</v>
      </c>
      <c r="F50" s="10"/>
      <c r="G50" s="11">
        <f t="shared" si="1"/>
        <v>0</v>
      </c>
      <c r="H50" s="10"/>
      <c r="I50" s="11">
        <f t="shared" si="1"/>
        <v>0</v>
      </c>
      <c r="J50" s="10"/>
      <c r="K50" s="11">
        <f t="shared" si="2"/>
        <v>0</v>
      </c>
      <c r="L50" s="10"/>
      <c r="M50" s="11"/>
      <c r="N50" s="10"/>
      <c r="O50" s="11"/>
      <c r="P50" s="10"/>
      <c r="Q50" s="11"/>
      <c r="R50" s="10"/>
      <c r="S50" s="11"/>
      <c r="T50" s="10"/>
      <c r="U50" s="11"/>
      <c r="V50" s="10"/>
      <c r="W50" s="11"/>
      <c r="X50" s="10"/>
      <c r="Y50" s="11"/>
      <c r="Z50" s="10"/>
      <c r="AA50" s="11"/>
    </row>
    <row r="51" spans="1:28">
      <c r="A51" s="37" t="s">
        <v>57</v>
      </c>
      <c r="B51" s="38"/>
      <c r="C51" s="39"/>
      <c r="D51" s="15">
        <f>+SUM(D6:D50)</f>
        <v>81</v>
      </c>
      <c r="E51" s="31">
        <f>+SUM(E6:E50)</f>
        <v>8505</v>
      </c>
      <c r="F51" s="15">
        <f>+SUM(F6:F50)</f>
        <v>99</v>
      </c>
      <c r="G51" s="34">
        <f t="shared" si="1"/>
        <v>10395</v>
      </c>
      <c r="H51" s="15">
        <f>+SUM(H6:H50)</f>
        <v>20</v>
      </c>
      <c r="I51" s="35">
        <f t="shared" si="1"/>
        <v>2100</v>
      </c>
      <c r="J51" s="15">
        <f>+SUM(J6:J50)</f>
        <v>102</v>
      </c>
      <c r="K51" s="36">
        <f t="shared" si="2"/>
        <v>9276.9</v>
      </c>
      <c r="L51" s="15">
        <f t="shared" ref="L51:N51" si="4">+SUM(L6:L50)</f>
        <v>0</v>
      </c>
      <c r="M51" s="31">
        <f t="shared" ref="M51" si="5">SUM(L51*102.85)</f>
        <v>0</v>
      </c>
      <c r="N51" s="15">
        <f t="shared" si="4"/>
        <v>0</v>
      </c>
      <c r="O51" s="31">
        <f>SUM(N51*102.85)</f>
        <v>0</v>
      </c>
      <c r="P51" s="15">
        <f t="shared" ref="P51" si="6">+SUM(P6:P50)</f>
        <v>0</v>
      </c>
      <c r="Q51" s="31">
        <f>SUM(P51*102.85)</f>
        <v>0</v>
      </c>
      <c r="R51" s="15">
        <f>+SUM(R6:R50)</f>
        <v>0</v>
      </c>
      <c r="S51" s="31">
        <f>SUM(R51*102.85)</f>
        <v>0</v>
      </c>
      <c r="T51" s="15">
        <f>+SUM(T6:T50)</f>
        <v>0</v>
      </c>
      <c r="U51" s="31">
        <f>SUM(T51*102.85)</f>
        <v>0</v>
      </c>
      <c r="V51" s="15">
        <f>+SUM(V6:V50)</f>
        <v>0</v>
      </c>
      <c r="W51" s="31">
        <f>SUM(V51*102.85)</f>
        <v>0</v>
      </c>
      <c r="X51" s="15">
        <f>+SUM(X6:X50)</f>
        <v>0</v>
      </c>
      <c r="Y51" s="31">
        <f>SUM(X51*102.85)</f>
        <v>0</v>
      </c>
      <c r="Z51" s="15">
        <f>+SUM(Z6:Z50)</f>
        <v>0</v>
      </c>
      <c r="AA51" s="33">
        <f>SUM(Z51*102.85)</f>
        <v>0</v>
      </c>
      <c r="AB51" s="25">
        <f>+E51+G51+I51+K51+M51+O51+Q51+S51+U51+W51+Y51+AA51</f>
        <v>30276.9</v>
      </c>
    </row>
    <row r="52" spans="1:28">
      <c r="A52" s="2"/>
      <c r="B52" s="3"/>
      <c r="C52" s="18" t="s">
        <v>65</v>
      </c>
      <c r="D52" s="2"/>
      <c r="E52" s="2"/>
    </row>
    <row r="53" spans="1:28">
      <c r="C53" s="19" t="s">
        <v>71</v>
      </c>
      <c r="L53" s="57"/>
      <c r="M53" s="57"/>
      <c r="N53" s="57"/>
      <c r="O53" s="57"/>
      <c r="P53" s="57"/>
      <c r="Q53" s="57"/>
      <c r="AA53" s="24"/>
    </row>
    <row r="54" spans="1:28">
      <c r="C54" s="19" t="s">
        <v>70</v>
      </c>
      <c r="L54" s="57"/>
      <c r="M54" s="57"/>
      <c r="N54" s="57"/>
      <c r="O54" s="57"/>
      <c r="P54" s="57"/>
      <c r="Q54" s="57"/>
    </row>
    <row r="55" spans="1:28">
      <c r="C55" s="19"/>
      <c r="L55" s="57"/>
      <c r="M55" s="58"/>
      <c r="N55" s="58"/>
      <c r="O55" s="57"/>
      <c r="P55" s="57"/>
      <c r="Q55" s="57"/>
    </row>
    <row r="56" spans="1:28">
      <c r="L56" s="57"/>
      <c r="M56" s="57"/>
      <c r="N56" s="58"/>
      <c r="O56" s="57"/>
      <c r="P56" s="57"/>
      <c r="Q56" s="57"/>
    </row>
    <row r="57" spans="1:28">
      <c r="L57" s="57"/>
      <c r="M57" s="57"/>
      <c r="N57" s="57"/>
      <c r="O57" s="57"/>
      <c r="P57" s="57"/>
      <c r="Q57" s="57"/>
    </row>
    <row r="58" spans="1:28">
      <c r="L58" s="57"/>
      <c r="M58" s="57"/>
      <c r="N58" s="57"/>
      <c r="O58" s="57"/>
      <c r="P58" s="57"/>
      <c r="Q58" s="59"/>
      <c r="S58" s="24"/>
    </row>
    <row r="59" spans="1:28">
      <c r="L59" s="57"/>
      <c r="M59" s="57"/>
      <c r="N59" s="57"/>
      <c r="O59" s="57"/>
      <c r="P59" s="57"/>
      <c r="Q59" s="57"/>
    </row>
    <row r="60" spans="1:28">
      <c r="L60" s="57"/>
      <c r="M60" s="57"/>
      <c r="N60" s="57"/>
      <c r="O60" s="57"/>
      <c r="P60" s="57"/>
      <c r="Q60" s="57"/>
    </row>
    <row r="61" spans="1:28">
      <c r="L61" s="57"/>
      <c r="M61" s="57"/>
      <c r="N61" s="57"/>
      <c r="O61" s="57"/>
      <c r="P61" s="57"/>
      <c r="Q61" s="57"/>
    </row>
    <row r="62" spans="1:28">
      <c r="L62" s="57"/>
      <c r="M62" s="57"/>
      <c r="N62" s="57"/>
      <c r="O62" s="57"/>
      <c r="P62" s="57"/>
      <c r="Q62" s="57"/>
    </row>
    <row r="63" spans="1:28">
      <c r="L63" s="57"/>
      <c r="M63" s="57"/>
      <c r="N63" s="57"/>
      <c r="O63" s="57"/>
      <c r="P63" s="57"/>
      <c r="Q63" s="57"/>
    </row>
    <row r="64" spans="1:28">
      <c r="L64" s="57"/>
      <c r="M64" s="57"/>
      <c r="N64" s="57"/>
      <c r="O64" s="57"/>
      <c r="P64" s="57"/>
      <c r="Q64" s="57"/>
    </row>
    <row r="65" spans="12:17">
      <c r="L65" s="57"/>
      <c r="M65" s="57"/>
      <c r="N65" s="57"/>
      <c r="O65" s="57"/>
      <c r="P65" s="57"/>
      <c r="Q65" s="57"/>
    </row>
    <row r="66" spans="12:17">
      <c r="L66" s="57"/>
      <c r="M66" s="57"/>
      <c r="N66" s="57"/>
      <c r="O66" s="57"/>
      <c r="P66" s="57"/>
      <c r="Q66" s="57"/>
    </row>
    <row r="67" spans="12:17">
      <c r="L67" s="57"/>
      <c r="M67" s="57"/>
      <c r="N67" s="57"/>
      <c r="O67" s="57"/>
      <c r="P67" s="57"/>
      <c r="Q67" s="57"/>
    </row>
    <row r="68" spans="12:17">
      <c r="L68" s="57"/>
      <c r="M68" s="57"/>
      <c r="N68" s="57"/>
      <c r="O68" s="57"/>
      <c r="P68" s="57"/>
      <c r="Q68" s="57"/>
    </row>
    <row r="69" spans="12:17">
      <c r="L69" s="57"/>
      <c r="M69" s="57"/>
      <c r="N69" s="57"/>
      <c r="O69" s="57"/>
      <c r="P69" s="57"/>
      <c r="Q69" s="57"/>
    </row>
    <row r="70" spans="12:17">
      <c r="L70" s="57"/>
      <c r="M70" s="57"/>
      <c r="N70" s="57"/>
      <c r="O70" s="57"/>
      <c r="P70" s="57"/>
      <c r="Q70" s="57"/>
    </row>
    <row r="71" spans="12:17">
      <c r="L71" s="57"/>
      <c r="M71" s="57"/>
      <c r="N71" s="57"/>
      <c r="O71" s="57"/>
      <c r="P71" s="57"/>
      <c r="Q71" s="57"/>
    </row>
    <row r="72" spans="12:17">
      <c r="L72" s="57"/>
      <c r="M72" s="57"/>
      <c r="N72" s="57"/>
      <c r="O72" s="57"/>
      <c r="P72" s="57"/>
      <c r="Q72" s="57"/>
    </row>
    <row r="73" spans="12:17">
      <c r="L73" s="57"/>
      <c r="M73" s="57"/>
      <c r="N73" s="57"/>
      <c r="O73" s="57"/>
      <c r="P73" s="57"/>
      <c r="Q73" s="57"/>
    </row>
  </sheetData>
  <mergeCells count="19">
    <mergeCell ref="Z4:AA4"/>
    <mergeCell ref="D3:AA3"/>
    <mergeCell ref="A1:K1"/>
    <mergeCell ref="A2:K2"/>
    <mergeCell ref="V4:W4"/>
    <mergeCell ref="T4:U4"/>
    <mergeCell ref="R4:S4"/>
    <mergeCell ref="P4:Q4"/>
    <mergeCell ref="N4:O4"/>
    <mergeCell ref="L4:M4"/>
    <mergeCell ref="X4:Y4"/>
    <mergeCell ref="J4:K4"/>
    <mergeCell ref="H4:I4"/>
    <mergeCell ref="F4:G4"/>
    <mergeCell ref="A51:C51"/>
    <mergeCell ref="A3:A5"/>
    <mergeCell ref="B3:B5"/>
    <mergeCell ref="C3:C5"/>
    <mergeCell ref="D4:E4"/>
  </mergeCells>
  <pageMargins left="0.7" right="0.7" top="0.4" bottom="0.54" header="0.3" footer="0.4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70"/>
  <sheetViews>
    <sheetView zoomScale="90" zoomScaleNormal="90" workbookViewId="0">
      <pane xSplit="3" ySplit="6" topLeftCell="V40" activePane="bottomRight" state="frozen"/>
      <selection pane="topRight" activeCell="D1" sqref="D1"/>
      <selection pane="bottomLeft" activeCell="A7" sqref="A7"/>
      <selection pane="bottomRight" activeCell="C53" sqref="C53"/>
    </sheetView>
  </sheetViews>
  <sheetFormatPr defaultColWidth="9" defaultRowHeight="21"/>
  <cols>
    <col min="1" max="1" width="3.77734375" style="1" customWidth="1"/>
    <col min="2" max="2" width="30.44140625" style="1" hidden="1" customWidth="1"/>
    <col min="3" max="3" width="35.77734375" style="1" customWidth="1"/>
    <col min="4" max="4" width="10.109375" style="4" customWidth="1"/>
    <col min="5" max="5" width="9.21875" style="4" customWidth="1"/>
    <col min="6" max="6" width="9.44140625" style="4" customWidth="1"/>
    <col min="7" max="7" width="9.6640625" style="4" customWidth="1"/>
    <col min="8" max="8" width="8.44140625" style="4" customWidth="1"/>
    <col min="9" max="9" width="10.109375" style="4" customWidth="1"/>
    <col min="10" max="10" width="9.6640625" style="1" bestFit="1" customWidth="1"/>
    <col min="11" max="11" width="9.77734375" style="1" bestFit="1" customWidth="1"/>
    <col min="12" max="12" width="9.6640625" style="1" bestFit="1" customWidth="1"/>
    <col min="13" max="13" width="10.33203125" style="1" bestFit="1" customWidth="1"/>
    <col min="14" max="14" width="9.21875" style="1" customWidth="1"/>
    <col min="15" max="15" width="10.109375" style="1" bestFit="1" customWidth="1"/>
    <col min="16" max="16" width="9" style="1"/>
    <col min="17" max="17" width="9.44140625" style="1" bestFit="1" customWidth="1"/>
    <col min="18" max="18" width="9" style="1"/>
    <col min="19" max="19" width="9.44140625" style="1" bestFit="1" customWidth="1"/>
    <col min="20" max="20" width="9" style="1"/>
    <col min="21" max="21" width="9.44140625" style="1" bestFit="1" customWidth="1"/>
    <col min="22" max="22" width="9" style="1"/>
    <col min="23" max="23" width="9.44140625" style="1" bestFit="1" customWidth="1"/>
    <col min="24" max="24" width="9" style="1"/>
    <col min="25" max="25" width="11.109375" style="1" customWidth="1"/>
    <col min="26" max="26" width="9" style="1"/>
    <col min="27" max="27" width="11.33203125" style="1" customWidth="1"/>
    <col min="28" max="30" width="9" style="1"/>
    <col min="31" max="31" width="11.109375" style="1" customWidth="1"/>
    <col min="32" max="32" width="9" style="1"/>
    <col min="33" max="33" width="11.33203125" style="1" customWidth="1"/>
    <col min="34" max="36" width="9" style="1"/>
    <col min="37" max="37" width="11.109375" style="1" customWidth="1"/>
    <col min="38" max="38" width="9" style="1"/>
    <col min="39" max="39" width="11.33203125" style="1" customWidth="1"/>
    <col min="40" max="42" width="9" style="1"/>
    <col min="43" max="43" width="11.109375" style="1" customWidth="1"/>
    <col min="44" max="44" width="9" style="1"/>
    <col min="45" max="45" width="11.33203125" style="1" customWidth="1"/>
    <col min="46" max="48" width="9" style="1"/>
    <col min="49" max="49" width="11.109375" style="1" customWidth="1"/>
    <col min="50" max="50" width="9" style="1"/>
    <col min="51" max="51" width="11.33203125" style="1" customWidth="1"/>
    <col min="52" max="54" width="9" style="1"/>
    <col min="55" max="55" width="11.109375" style="1" customWidth="1"/>
    <col min="56" max="56" width="9" style="1"/>
    <col min="57" max="57" width="11.33203125" style="1" customWidth="1"/>
    <col min="58" max="75" width="9" style="1"/>
    <col min="76" max="76" width="9.6640625" style="1" bestFit="1" customWidth="1"/>
    <col min="77" max="16384" width="9" style="1"/>
  </cols>
  <sheetData>
    <row r="1" spans="1:75" s="16" customFormat="1" ht="30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75" ht="24.6">
      <c r="A2" s="50" t="s">
        <v>67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75">
      <c r="A3" s="55" t="s">
        <v>1</v>
      </c>
      <c r="B3" s="55" t="s">
        <v>2</v>
      </c>
      <c r="C3" s="55" t="s">
        <v>3</v>
      </c>
      <c r="D3" s="48" t="s">
        <v>63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</row>
    <row r="4" spans="1:75">
      <c r="A4" s="55"/>
      <c r="B4" s="55"/>
      <c r="C4" s="55"/>
      <c r="D4" s="52">
        <v>243527</v>
      </c>
      <c r="E4" s="53"/>
      <c r="F4" s="53"/>
      <c r="G4" s="53"/>
      <c r="H4" s="53"/>
      <c r="I4" s="53"/>
      <c r="J4" s="52">
        <v>243558</v>
      </c>
      <c r="K4" s="53"/>
      <c r="L4" s="53"/>
      <c r="M4" s="53"/>
      <c r="N4" s="53"/>
      <c r="O4" s="53"/>
      <c r="P4" s="52">
        <v>243588</v>
      </c>
      <c r="Q4" s="53"/>
      <c r="R4" s="53"/>
      <c r="S4" s="53"/>
      <c r="T4" s="53"/>
      <c r="U4" s="53"/>
      <c r="V4" s="52">
        <v>243619</v>
      </c>
      <c r="W4" s="53"/>
      <c r="X4" s="53"/>
      <c r="Y4" s="53"/>
      <c r="Z4" s="53"/>
      <c r="AA4" s="53"/>
      <c r="AB4" s="52">
        <v>243650</v>
      </c>
      <c r="AC4" s="53"/>
      <c r="AD4" s="53"/>
      <c r="AE4" s="53"/>
      <c r="AF4" s="53"/>
      <c r="AG4" s="53"/>
      <c r="AH4" s="52">
        <v>243678</v>
      </c>
      <c r="AI4" s="53"/>
      <c r="AJ4" s="53"/>
      <c r="AK4" s="53"/>
      <c r="AL4" s="53"/>
      <c r="AM4" s="53"/>
      <c r="AN4" s="52">
        <v>243709</v>
      </c>
      <c r="AO4" s="53"/>
      <c r="AP4" s="53"/>
      <c r="AQ4" s="53"/>
      <c r="AR4" s="53"/>
      <c r="AS4" s="53"/>
      <c r="AT4" s="52">
        <v>243739</v>
      </c>
      <c r="AU4" s="53"/>
      <c r="AV4" s="53"/>
      <c r="AW4" s="53"/>
      <c r="AX4" s="53"/>
      <c r="AY4" s="53"/>
      <c r="AZ4" s="52">
        <v>243770</v>
      </c>
      <c r="BA4" s="53"/>
      <c r="BB4" s="53"/>
      <c r="BC4" s="53"/>
      <c r="BD4" s="53"/>
      <c r="BE4" s="53"/>
      <c r="BF4" s="52">
        <v>243800</v>
      </c>
      <c r="BG4" s="53"/>
      <c r="BH4" s="53"/>
      <c r="BI4" s="53"/>
      <c r="BJ4" s="53"/>
      <c r="BK4" s="53"/>
      <c r="BL4" s="52">
        <v>243831</v>
      </c>
      <c r="BM4" s="53"/>
      <c r="BN4" s="53"/>
      <c r="BO4" s="53"/>
      <c r="BP4" s="53"/>
      <c r="BQ4" s="53"/>
      <c r="BR4" s="52">
        <v>243862</v>
      </c>
      <c r="BS4" s="53"/>
      <c r="BT4" s="53"/>
      <c r="BU4" s="53"/>
      <c r="BV4" s="53"/>
      <c r="BW4" s="53"/>
    </row>
    <row r="5" spans="1:75">
      <c r="A5" s="55"/>
      <c r="B5" s="55"/>
      <c r="C5" s="55"/>
      <c r="D5" s="54" t="s">
        <v>59</v>
      </c>
      <c r="E5" s="54"/>
      <c r="F5" s="54" t="s">
        <v>60</v>
      </c>
      <c r="G5" s="54"/>
      <c r="H5" s="54" t="s">
        <v>61</v>
      </c>
      <c r="I5" s="54"/>
      <c r="J5" s="54" t="s">
        <v>59</v>
      </c>
      <c r="K5" s="54"/>
      <c r="L5" s="54" t="s">
        <v>60</v>
      </c>
      <c r="M5" s="54"/>
      <c r="N5" s="54" t="s">
        <v>61</v>
      </c>
      <c r="O5" s="54"/>
      <c r="P5" s="54" t="s">
        <v>59</v>
      </c>
      <c r="Q5" s="54"/>
      <c r="R5" s="54" t="s">
        <v>60</v>
      </c>
      <c r="S5" s="54"/>
      <c r="T5" s="54" t="s">
        <v>61</v>
      </c>
      <c r="U5" s="54"/>
      <c r="V5" s="54" t="s">
        <v>59</v>
      </c>
      <c r="W5" s="54"/>
      <c r="X5" s="54" t="s">
        <v>60</v>
      </c>
      <c r="Y5" s="54"/>
      <c r="Z5" s="54" t="s">
        <v>61</v>
      </c>
      <c r="AA5" s="54"/>
      <c r="AB5" s="54" t="s">
        <v>59</v>
      </c>
      <c r="AC5" s="54"/>
      <c r="AD5" s="54" t="s">
        <v>60</v>
      </c>
      <c r="AE5" s="54"/>
      <c r="AF5" s="54" t="s">
        <v>61</v>
      </c>
      <c r="AG5" s="54"/>
      <c r="AH5" s="54" t="s">
        <v>59</v>
      </c>
      <c r="AI5" s="54"/>
      <c r="AJ5" s="54" t="s">
        <v>60</v>
      </c>
      <c r="AK5" s="54"/>
      <c r="AL5" s="54" t="s">
        <v>61</v>
      </c>
      <c r="AM5" s="54"/>
      <c r="AN5" s="54" t="s">
        <v>59</v>
      </c>
      <c r="AO5" s="54"/>
      <c r="AP5" s="54" t="s">
        <v>60</v>
      </c>
      <c r="AQ5" s="54"/>
      <c r="AR5" s="54" t="s">
        <v>61</v>
      </c>
      <c r="AS5" s="54"/>
      <c r="AT5" s="54" t="s">
        <v>59</v>
      </c>
      <c r="AU5" s="54"/>
      <c r="AV5" s="54" t="s">
        <v>60</v>
      </c>
      <c r="AW5" s="54"/>
      <c r="AX5" s="54" t="s">
        <v>61</v>
      </c>
      <c r="AY5" s="54"/>
      <c r="AZ5" s="54" t="s">
        <v>59</v>
      </c>
      <c r="BA5" s="54"/>
      <c r="BB5" s="54" t="s">
        <v>60</v>
      </c>
      <c r="BC5" s="54"/>
      <c r="BD5" s="54" t="s">
        <v>61</v>
      </c>
      <c r="BE5" s="54"/>
      <c r="BF5" s="54" t="s">
        <v>59</v>
      </c>
      <c r="BG5" s="54"/>
      <c r="BH5" s="54" t="s">
        <v>60</v>
      </c>
      <c r="BI5" s="54"/>
      <c r="BJ5" s="54" t="s">
        <v>61</v>
      </c>
      <c r="BK5" s="54"/>
      <c r="BL5" s="54" t="s">
        <v>59</v>
      </c>
      <c r="BM5" s="54"/>
      <c r="BN5" s="54" t="s">
        <v>60</v>
      </c>
      <c r="BO5" s="54"/>
      <c r="BP5" s="54" t="s">
        <v>61</v>
      </c>
      <c r="BQ5" s="54"/>
      <c r="BR5" s="54" t="s">
        <v>59</v>
      </c>
      <c r="BS5" s="54"/>
      <c r="BT5" s="54" t="s">
        <v>60</v>
      </c>
      <c r="BU5" s="54"/>
      <c r="BV5" s="54" t="s">
        <v>61</v>
      </c>
      <c r="BW5" s="54"/>
    </row>
    <row r="6" spans="1:75">
      <c r="A6" s="55"/>
      <c r="B6" s="55"/>
      <c r="C6" s="55"/>
      <c r="D6" s="6" t="s">
        <v>62</v>
      </c>
      <c r="E6" s="6" t="s">
        <v>5</v>
      </c>
      <c r="F6" s="6" t="s">
        <v>62</v>
      </c>
      <c r="G6" s="6" t="s">
        <v>5</v>
      </c>
      <c r="H6" s="17" t="s">
        <v>62</v>
      </c>
      <c r="I6" s="6" t="s">
        <v>5</v>
      </c>
      <c r="J6" s="6" t="s">
        <v>62</v>
      </c>
      <c r="K6" s="6" t="s">
        <v>5</v>
      </c>
      <c r="L6" s="6" t="s">
        <v>62</v>
      </c>
      <c r="M6" s="6" t="s">
        <v>5</v>
      </c>
      <c r="N6" s="6" t="s">
        <v>62</v>
      </c>
      <c r="O6" s="6" t="s">
        <v>5</v>
      </c>
      <c r="P6" s="6" t="s">
        <v>62</v>
      </c>
      <c r="Q6" s="6" t="s">
        <v>5</v>
      </c>
      <c r="R6" s="6" t="s">
        <v>62</v>
      </c>
      <c r="S6" s="6" t="s">
        <v>5</v>
      </c>
      <c r="T6" s="6" t="s">
        <v>62</v>
      </c>
      <c r="U6" s="6" t="s">
        <v>5</v>
      </c>
      <c r="V6" s="6" t="s">
        <v>62</v>
      </c>
      <c r="W6" s="6" t="s">
        <v>5</v>
      </c>
      <c r="X6" s="6" t="s">
        <v>62</v>
      </c>
      <c r="Y6" s="6" t="s">
        <v>5</v>
      </c>
      <c r="Z6" s="6" t="s">
        <v>62</v>
      </c>
      <c r="AA6" s="6" t="s">
        <v>5</v>
      </c>
      <c r="AB6" s="20" t="s">
        <v>62</v>
      </c>
      <c r="AC6" s="20" t="s">
        <v>5</v>
      </c>
      <c r="AD6" s="20" t="s">
        <v>62</v>
      </c>
      <c r="AE6" s="20" t="s">
        <v>5</v>
      </c>
      <c r="AF6" s="20" t="s">
        <v>62</v>
      </c>
      <c r="AG6" s="20" t="s">
        <v>5</v>
      </c>
      <c r="AH6" s="22" t="s">
        <v>62</v>
      </c>
      <c r="AI6" s="22" t="s">
        <v>5</v>
      </c>
      <c r="AJ6" s="22" t="s">
        <v>62</v>
      </c>
      <c r="AK6" s="22" t="s">
        <v>5</v>
      </c>
      <c r="AL6" s="22" t="s">
        <v>62</v>
      </c>
      <c r="AM6" s="22" t="s">
        <v>5</v>
      </c>
      <c r="AN6" s="23" t="s">
        <v>62</v>
      </c>
      <c r="AO6" s="23" t="s">
        <v>5</v>
      </c>
      <c r="AP6" s="23" t="s">
        <v>62</v>
      </c>
      <c r="AQ6" s="23" t="s">
        <v>5</v>
      </c>
      <c r="AR6" s="23" t="s">
        <v>62</v>
      </c>
      <c r="AS6" s="23" t="s">
        <v>5</v>
      </c>
      <c r="AT6" s="26" t="s">
        <v>62</v>
      </c>
      <c r="AU6" s="26" t="s">
        <v>5</v>
      </c>
      <c r="AV6" s="26" t="s">
        <v>62</v>
      </c>
      <c r="AW6" s="26" t="s">
        <v>5</v>
      </c>
      <c r="AX6" s="26" t="s">
        <v>62</v>
      </c>
      <c r="AY6" s="26" t="s">
        <v>5</v>
      </c>
      <c r="AZ6" s="27" t="s">
        <v>62</v>
      </c>
      <c r="BA6" s="27" t="s">
        <v>5</v>
      </c>
      <c r="BB6" s="27" t="s">
        <v>62</v>
      </c>
      <c r="BC6" s="27" t="s">
        <v>5</v>
      </c>
      <c r="BD6" s="27" t="s">
        <v>62</v>
      </c>
      <c r="BE6" s="27" t="s">
        <v>5</v>
      </c>
      <c r="BF6" s="28" t="s">
        <v>62</v>
      </c>
      <c r="BG6" s="28" t="s">
        <v>5</v>
      </c>
      <c r="BH6" s="28" t="s">
        <v>62</v>
      </c>
      <c r="BI6" s="28" t="s">
        <v>5</v>
      </c>
      <c r="BJ6" s="28" t="s">
        <v>62</v>
      </c>
      <c r="BK6" s="28" t="s">
        <v>5</v>
      </c>
      <c r="BL6" s="30" t="s">
        <v>62</v>
      </c>
      <c r="BM6" s="30" t="s">
        <v>5</v>
      </c>
      <c r="BN6" s="30" t="s">
        <v>62</v>
      </c>
      <c r="BO6" s="30" t="s">
        <v>5</v>
      </c>
      <c r="BP6" s="30" t="s">
        <v>62</v>
      </c>
      <c r="BQ6" s="30" t="s">
        <v>5</v>
      </c>
      <c r="BR6" s="32" t="s">
        <v>62</v>
      </c>
      <c r="BS6" s="32" t="s">
        <v>5</v>
      </c>
      <c r="BT6" s="32" t="s">
        <v>62</v>
      </c>
      <c r="BU6" s="32" t="s">
        <v>5</v>
      </c>
      <c r="BV6" s="32" t="s">
        <v>62</v>
      </c>
      <c r="BW6" s="32" t="s">
        <v>5</v>
      </c>
    </row>
    <row r="7" spans="1:75">
      <c r="A7" s="8">
        <v>1</v>
      </c>
      <c r="B7" s="9" t="s">
        <v>6</v>
      </c>
      <c r="C7" s="9" t="s">
        <v>7</v>
      </c>
      <c r="D7" s="10"/>
      <c r="E7" s="11"/>
      <c r="F7" s="10"/>
      <c r="G7" s="11"/>
      <c r="H7" s="10">
        <f>+D7+F7</f>
        <v>0</v>
      </c>
      <c r="I7" s="11">
        <f>+E7+G7</f>
        <v>0</v>
      </c>
      <c r="J7" s="10">
        <v>1</v>
      </c>
      <c r="K7" s="11">
        <v>320</v>
      </c>
      <c r="L7" s="10"/>
      <c r="M7" s="11"/>
      <c r="N7" s="10">
        <f>+J7+L7</f>
        <v>1</v>
      </c>
      <c r="O7" s="11">
        <f>+K7+M7</f>
        <v>320</v>
      </c>
      <c r="P7" s="10"/>
      <c r="Q7" s="11"/>
      <c r="R7" s="10"/>
      <c r="S7" s="11"/>
      <c r="T7" s="10">
        <f>+P7+R7</f>
        <v>0</v>
      </c>
      <c r="U7" s="11">
        <f>+Q7+S7</f>
        <v>0</v>
      </c>
      <c r="V7" s="10"/>
      <c r="W7" s="11"/>
      <c r="X7" s="10"/>
      <c r="Y7" s="11"/>
      <c r="Z7" s="10">
        <f>+V7+X7</f>
        <v>0</v>
      </c>
      <c r="AA7" s="11">
        <f>+W7+Y7</f>
        <v>0</v>
      </c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10"/>
      <c r="BI7" s="11"/>
      <c r="BJ7" s="10"/>
      <c r="BK7" s="11"/>
      <c r="BL7" s="10"/>
      <c r="BM7" s="11"/>
      <c r="BN7" s="10"/>
      <c r="BO7" s="11"/>
      <c r="BP7" s="10"/>
      <c r="BQ7" s="11"/>
      <c r="BR7" s="10"/>
      <c r="BS7" s="11"/>
      <c r="BT7" s="10"/>
      <c r="BU7" s="11"/>
      <c r="BV7" s="10"/>
      <c r="BW7" s="11"/>
    </row>
    <row r="8" spans="1:7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>
        <v>1</v>
      </c>
      <c r="Q8" s="11">
        <v>320</v>
      </c>
      <c r="R8" s="10"/>
      <c r="S8" s="11"/>
      <c r="T8" s="10">
        <f>+P8+R8</f>
        <v>1</v>
      </c>
      <c r="U8" s="11">
        <f>+Q8+S8</f>
        <v>320</v>
      </c>
      <c r="V8" s="10"/>
      <c r="W8" s="11"/>
      <c r="X8" s="10"/>
      <c r="Y8" s="11"/>
      <c r="Z8" s="10">
        <f>+V8+X8</f>
        <v>0</v>
      </c>
      <c r="AA8" s="11">
        <f>+W8+Y8</f>
        <v>0</v>
      </c>
      <c r="AB8" s="10"/>
      <c r="AC8" s="11"/>
      <c r="AD8" s="10"/>
      <c r="AE8" s="11"/>
      <c r="AF8" s="10"/>
      <c r="AG8" s="11"/>
      <c r="AH8" s="10"/>
      <c r="AI8" s="11"/>
      <c r="AJ8" s="10"/>
      <c r="AK8" s="11"/>
      <c r="AL8" s="10"/>
      <c r="AM8" s="11"/>
      <c r="AN8" s="10"/>
      <c r="AO8" s="11"/>
      <c r="AP8" s="10"/>
      <c r="AQ8" s="11"/>
      <c r="AR8" s="10"/>
      <c r="AS8" s="11"/>
      <c r="AT8" s="10"/>
      <c r="AU8" s="11"/>
      <c r="AV8" s="10"/>
      <c r="AW8" s="11"/>
      <c r="AX8" s="10"/>
      <c r="AY8" s="11"/>
      <c r="AZ8" s="10"/>
      <c r="BA8" s="11"/>
      <c r="BB8" s="10"/>
      <c r="BC8" s="11"/>
      <c r="BD8" s="10"/>
      <c r="BE8" s="11"/>
      <c r="BF8" s="10"/>
      <c r="BG8" s="11"/>
      <c r="BH8" s="10"/>
      <c r="BI8" s="11"/>
      <c r="BJ8" s="10"/>
      <c r="BK8" s="11"/>
      <c r="BL8" s="10"/>
      <c r="BM8" s="11"/>
      <c r="BN8" s="10"/>
      <c r="BO8" s="11"/>
      <c r="BP8" s="10"/>
      <c r="BQ8" s="11"/>
      <c r="BR8" s="10"/>
      <c r="BS8" s="11"/>
      <c r="BT8" s="10"/>
      <c r="BU8" s="11"/>
      <c r="BV8" s="10"/>
      <c r="BW8" s="11"/>
    </row>
    <row r="9" spans="1:7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1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  <c r="AB9" s="10"/>
      <c r="AC9" s="11"/>
      <c r="AD9" s="10"/>
      <c r="AE9" s="11"/>
      <c r="AF9" s="10"/>
      <c r="AG9" s="11"/>
      <c r="AH9" s="10"/>
      <c r="AI9" s="11"/>
      <c r="AJ9" s="10"/>
      <c r="AK9" s="11"/>
      <c r="AL9" s="10"/>
      <c r="AM9" s="11"/>
      <c r="AN9" s="10"/>
      <c r="AO9" s="11"/>
      <c r="AP9" s="10"/>
      <c r="AQ9" s="11"/>
      <c r="AR9" s="10"/>
      <c r="AS9" s="11"/>
      <c r="AT9" s="10"/>
      <c r="AU9" s="11"/>
      <c r="AV9" s="10"/>
      <c r="AW9" s="11"/>
      <c r="AX9" s="10"/>
      <c r="AY9" s="11"/>
      <c r="AZ9" s="10"/>
      <c r="BA9" s="11"/>
      <c r="BB9" s="10"/>
      <c r="BC9" s="11"/>
      <c r="BD9" s="10"/>
      <c r="BE9" s="11"/>
      <c r="BF9" s="10"/>
      <c r="BG9" s="11"/>
      <c r="BH9" s="10"/>
      <c r="BI9" s="11"/>
      <c r="BJ9" s="10"/>
      <c r="BK9" s="11"/>
      <c r="BL9" s="10"/>
      <c r="BM9" s="11"/>
      <c r="BN9" s="10"/>
      <c r="BO9" s="11"/>
      <c r="BP9" s="10"/>
      <c r="BQ9" s="11"/>
      <c r="BR9" s="10"/>
      <c r="BS9" s="11"/>
      <c r="BT9" s="10"/>
      <c r="BU9" s="11"/>
      <c r="BV9" s="10"/>
      <c r="BW9" s="11"/>
    </row>
    <row r="10" spans="1:75">
      <c r="A10" s="8">
        <v>4</v>
      </c>
      <c r="B10" s="9" t="s">
        <v>10</v>
      </c>
      <c r="C10" s="9" t="s">
        <v>11</v>
      </c>
      <c r="D10" s="10">
        <f>1+1</f>
        <v>2</v>
      </c>
      <c r="E10" s="11">
        <f>290+790</f>
        <v>1080</v>
      </c>
      <c r="F10" s="10"/>
      <c r="G10" s="11"/>
      <c r="H10" s="10">
        <f t="shared" si="0"/>
        <v>2</v>
      </c>
      <c r="I10" s="11">
        <f t="shared" si="0"/>
        <v>1080</v>
      </c>
      <c r="J10" s="10"/>
      <c r="K10" s="11"/>
      <c r="L10" s="10"/>
      <c r="M10" s="11"/>
      <c r="N10" s="10">
        <f t="shared" si="1"/>
        <v>0</v>
      </c>
      <c r="O10" s="11">
        <f t="shared" si="2"/>
        <v>0</v>
      </c>
      <c r="P10" s="10"/>
      <c r="Q10" s="11"/>
      <c r="R10" s="10"/>
      <c r="S10" s="11"/>
      <c r="T10" s="10">
        <f t="shared" si="3"/>
        <v>0</v>
      </c>
      <c r="U10" s="11">
        <f t="shared" si="4"/>
        <v>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  <c r="AB10" s="10"/>
      <c r="AC10" s="11"/>
      <c r="AD10" s="10"/>
      <c r="AE10" s="11"/>
      <c r="AF10" s="10"/>
      <c r="AG10" s="11"/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10"/>
      <c r="BI10" s="11"/>
      <c r="BJ10" s="10"/>
      <c r="BK10" s="11"/>
      <c r="BL10" s="10"/>
      <c r="BM10" s="11"/>
      <c r="BN10" s="10"/>
      <c r="BO10" s="11"/>
      <c r="BP10" s="10"/>
      <c r="BQ10" s="11"/>
      <c r="BR10" s="10"/>
      <c r="BS10" s="11"/>
      <c r="BT10" s="10"/>
      <c r="BU10" s="11"/>
      <c r="BV10" s="10"/>
      <c r="BW10" s="11"/>
    </row>
    <row r="11" spans="1:7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790</v>
      </c>
      <c r="L11" s="10">
        <v>3</v>
      </c>
      <c r="M11" s="11">
        <v>960</v>
      </c>
      <c r="N11" s="10">
        <f t="shared" si="1"/>
        <v>4</v>
      </c>
      <c r="O11" s="11">
        <f t="shared" si="2"/>
        <v>1750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790</v>
      </c>
      <c r="X11" s="10"/>
      <c r="Y11" s="11"/>
      <c r="Z11" s="10">
        <f t="shared" si="5"/>
        <v>1</v>
      </c>
      <c r="AA11" s="11">
        <f t="shared" si="6"/>
        <v>790</v>
      </c>
      <c r="AB11" s="10"/>
      <c r="AC11" s="11"/>
      <c r="AD11" s="10"/>
      <c r="AE11" s="11"/>
      <c r="AF11" s="10"/>
      <c r="AG11" s="11"/>
      <c r="AH11" s="10"/>
      <c r="AI11" s="11"/>
      <c r="AJ11" s="10"/>
      <c r="AK11" s="11"/>
      <c r="AL11" s="10"/>
      <c r="AM11" s="11"/>
      <c r="AN11" s="10"/>
      <c r="AO11" s="11"/>
      <c r="AP11" s="10"/>
      <c r="AQ11" s="11"/>
      <c r="AR11" s="10"/>
      <c r="AS11" s="11"/>
      <c r="AT11" s="10"/>
      <c r="AU11" s="11"/>
      <c r="AV11" s="10"/>
      <c r="AW11" s="11"/>
      <c r="AX11" s="10"/>
      <c r="AY11" s="11"/>
      <c r="AZ11" s="10"/>
      <c r="BA11" s="11"/>
      <c r="BB11" s="10"/>
      <c r="BC11" s="11"/>
      <c r="BD11" s="10"/>
      <c r="BE11" s="11"/>
      <c r="BF11" s="10"/>
      <c r="BG11" s="11"/>
      <c r="BH11" s="10"/>
      <c r="BI11" s="11"/>
      <c r="BJ11" s="10"/>
      <c r="BK11" s="11"/>
      <c r="BL11" s="10"/>
      <c r="BM11" s="11"/>
      <c r="BN11" s="10"/>
      <c r="BO11" s="11"/>
      <c r="BP11" s="10"/>
      <c r="BQ11" s="11"/>
      <c r="BR11" s="10"/>
      <c r="BS11" s="11"/>
      <c r="BT11" s="10"/>
      <c r="BU11" s="11"/>
      <c r="BV11" s="10"/>
      <c r="BW11" s="11"/>
    </row>
    <row r="12" spans="1:7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>
        <v>1</v>
      </c>
      <c r="W12" s="11">
        <v>290</v>
      </c>
      <c r="X12" s="10"/>
      <c r="Y12" s="11"/>
      <c r="Z12" s="10">
        <f t="shared" si="5"/>
        <v>1</v>
      </c>
      <c r="AA12" s="11">
        <f t="shared" si="6"/>
        <v>290</v>
      </c>
      <c r="AB12" s="10"/>
      <c r="AC12" s="11"/>
      <c r="AD12" s="10"/>
      <c r="AE12" s="11"/>
      <c r="AF12" s="10"/>
      <c r="AG12" s="11"/>
      <c r="AH12" s="10"/>
      <c r="AI12" s="11"/>
      <c r="AJ12" s="10"/>
      <c r="AK12" s="11"/>
      <c r="AL12" s="10"/>
      <c r="AM12" s="11"/>
      <c r="AN12" s="10"/>
      <c r="AO12" s="11"/>
      <c r="AP12" s="10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1"/>
      <c r="BD12" s="10"/>
      <c r="BE12" s="11"/>
      <c r="BF12" s="10"/>
      <c r="BG12" s="11"/>
      <c r="BH12" s="10"/>
      <c r="BI12" s="11"/>
      <c r="BJ12" s="10"/>
      <c r="BK12" s="11"/>
      <c r="BL12" s="10"/>
      <c r="BM12" s="11"/>
      <c r="BN12" s="10"/>
      <c r="BO12" s="11"/>
      <c r="BP12" s="10"/>
      <c r="BQ12" s="11"/>
      <c r="BR12" s="10"/>
      <c r="BS12" s="11"/>
      <c r="BT12" s="10"/>
      <c r="BU12" s="11"/>
      <c r="BV12" s="10"/>
      <c r="BW12" s="11"/>
    </row>
    <row r="13" spans="1:7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>
        <v>1</v>
      </c>
      <c r="Q13" s="11">
        <v>320</v>
      </c>
      <c r="R13" s="10"/>
      <c r="S13" s="11"/>
      <c r="T13" s="10">
        <f t="shared" si="3"/>
        <v>1</v>
      </c>
      <c r="U13" s="11">
        <f t="shared" si="4"/>
        <v>320</v>
      </c>
      <c r="V13" s="10"/>
      <c r="W13" s="11"/>
      <c r="X13" s="10"/>
      <c r="Y13" s="11"/>
      <c r="Z13" s="10">
        <f t="shared" si="5"/>
        <v>0</v>
      </c>
      <c r="AA13" s="11">
        <f t="shared" si="6"/>
        <v>0</v>
      </c>
      <c r="AB13" s="10"/>
      <c r="AC13" s="11"/>
      <c r="AD13" s="10"/>
      <c r="AE13" s="11"/>
      <c r="AF13" s="10"/>
      <c r="AG13" s="11"/>
      <c r="AH13" s="10"/>
      <c r="AI13" s="11"/>
      <c r="AJ13" s="10"/>
      <c r="AK13" s="11"/>
      <c r="AL13" s="10"/>
      <c r="AM13" s="11"/>
      <c r="AN13" s="10"/>
      <c r="AO13" s="11"/>
      <c r="AP13" s="10"/>
      <c r="AQ13" s="11"/>
      <c r="AR13" s="10"/>
      <c r="AS13" s="11"/>
      <c r="AT13" s="10"/>
      <c r="AU13" s="11"/>
      <c r="AV13" s="10"/>
      <c r="AW13" s="11"/>
      <c r="AX13" s="10"/>
      <c r="AY13" s="11"/>
      <c r="AZ13" s="10"/>
      <c r="BA13" s="11"/>
      <c r="BB13" s="10"/>
      <c r="BC13" s="11"/>
      <c r="BD13" s="10"/>
      <c r="BE13" s="11"/>
      <c r="BF13" s="10"/>
      <c r="BG13" s="11"/>
      <c r="BH13" s="10"/>
      <c r="BI13" s="11"/>
      <c r="BJ13" s="10"/>
      <c r="BK13" s="11"/>
      <c r="BL13" s="10"/>
      <c r="BM13" s="11"/>
      <c r="BN13" s="10"/>
      <c r="BO13" s="11"/>
      <c r="BP13" s="10"/>
      <c r="BQ13" s="11"/>
      <c r="BR13" s="10"/>
      <c r="BS13" s="11"/>
      <c r="BT13" s="10"/>
      <c r="BU13" s="11"/>
      <c r="BV13" s="10"/>
      <c r="BW13" s="11"/>
    </row>
    <row r="14" spans="1:7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/>
      <c r="M14" s="11"/>
      <c r="N14" s="10">
        <f>+J14+L14</f>
        <v>0</v>
      </c>
      <c r="O14" s="11">
        <f>+K14+M14</f>
        <v>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  <c r="AB14" s="10"/>
      <c r="AC14" s="11"/>
      <c r="AD14" s="12"/>
      <c r="AE14" s="11"/>
      <c r="AF14" s="10"/>
      <c r="AG14" s="11"/>
      <c r="AH14" s="10"/>
      <c r="AI14" s="11"/>
      <c r="AJ14" s="12"/>
      <c r="AK14" s="11"/>
      <c r="AL14" s="10"/>
      <c r="AM14" s="11"/>
      <c r="AN14" s="10"/>
      <c r="AO14" s="11"/>
      <c r="AP14" s="12"/>
      <c r="AQ14" s="11"/>
      <c r="AR14" s="10"/>
      <c r="AS14" s="11"/>
      <c r="AT14" s="10"/>
      <c r="AU14" s="11"/>
      <c r="AV14" s="12"/>
      <c r="AW14" s="11"/>
      <c r="AX14" s="10"/>
      <c r="AY14" s="11"/>
      <c r="AZ14" s="10"/>
      <c r="BA14" s="11"/>
      <c r="BB14" s="12"/>
      <c r="BC14" s="11"/>
      <c r="BD14" s="10"/>
      <c r="BE14" s="11"/>
      <c r="BF14" s="10"/>
      <c r="BG14" s="11"/>
      <c r="BH14" s="12"/>
      <c r="BI14" s="11"/>
      <c r="BJ14" s="10"/>
      <c r="BK14" s="11"/>
      <c r="BL14" s="10"/>
      <c r="BM14" s="11"/>
      <c r="BN14" s="12"/>
      <c r="BO14" s="11"/>
      <c r="BP14" s="10"/>
      <c r="BQ14" s="11"/>
      <c r="BR14" s="10"/>
      <c r="BS14" s="11"/>
      <c r="BT14" s="12"/>
      <c r="BU14" s="11"/>
      <c r="BV14" s="10"/>
      <c r="BW14" s="11"/>
    </row>
    <row r="15" spans="1:7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50" si="7">+J15+L15</f>
        <v>0</v>
      </c>
      <c r="O15" s="11">
        <f t="shared" ref="O15:O23" si="8">+K15+M15</f>
        <v>0</v>
      </c>
      <c r="P15" s="10"/>
      <c r="Q15" s="11"/>
      <c r="R15" s="10"/>
      <c r="S15" s="11"/>
      <c r="T15" s="10">
        <f t="shared" ref="T15:T50" si="9">+P15+R15</f>
        <v>0</v>
      </c>
      <c r="U15" s="11">
        <f t="shared" ref="U15:U23" si="10">+Q15+S15</f>
        <v>0</v>
      </c>
      <c r="V15" s="10"/>
      <c r="W15" s="11"/>
      <c r="X15" s="10"/>
      <c r="Y15" s="11"/>
      <c r="Z15" s="10">
        <f t="shared" ref="Z15:Z50" si="11">+V15+X15</f>
        <v>0</v>
      </c>
      <c r="AA15" s="11">
        <f t="shared" ref="AA15:AA23" si="12">+W15+Y15</f>
        <v>0</v>
      </c>
      <c r="AB15" s="10"/>
      <c r="AC15" s="11"/>
      <c r="AD15" s="10"/>
      <c r="AE15" s="11"/>
      <c r="AF15" s="10"/>
      <c r="AG15" s="11"/>
      <c r="AH15" s="10"/>
      <c r="AI15" s="11"/>
      <c r="AJ15" s="10"/>
      <c r="AK15" s="11"/>
      <c r="AL15" s="10"/>
      <c r="AM15" s="11"/>
      <c r="AN15" s="10"/>
      <c r="AO15" s="11"/>
      <c r="AP15" s="10"/>
      <c r="AQ15" s="11"/>
      <c r="AR15" s="10"/>
      <c r="AS15" s="11"/>
      <c r="AT15" s="10"/>
      <c r="AU15" s="11"/>
      <c r="AV15" s="10"/>
      <c r="AW15" s="11"/>
      <c r="AX15" s="10"/>
      <c r="AY15" s="11"/>
      <c r="AZ15" s="10"/>
      <c r="BA15" s="11"/>
      <c r="BB15" s="10"/>
      <c r="BC15" s="11"/>
      <c r="BD15" s="10"/>
      <c r="BE15" s="11"/>
      <c r="BF15" s="10"/>
      <c r="BG15" s="11"/>
      <c r="BH15" s="10"/>
      <c r="BI15" s="11"/>
      <c r="BJ15" s="10"/>
      <c r="BK15" s="11"/>
      <c r="BL15" s="10"/>
      <c r="BM15" s="11"/>
      <c r="BN15" s="10"/>
      <c r="BO15" s="11"/>
      <c r="BP15" s="10"/>
      <c r="BQ15" s="11"/>
      <c r="BR15" s="10"/>
      <c r="BS15" s="11"/>
      <c r="BT15" s="10"/>
      <c r="BU15" s="11"/>
      <c r="BV15" s="10"/>
      <c r="BW15" s="11"/>
    </row>
    <row r="16" spans="1:75">
      <c r="A16" s="8">
        <v>10</v>
      </c>
      <c r="B16" s="9" t="s">
        <v>13</v>
      </c>
      <c r="C16" s="9" t="s">
        <v>55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>
        <v>1</v>
      </c>
      <c r="K16" s="11">
        <v>320</v>
      </c>
      <c r="L16" s="10"/>
      <c r="M16" s="11"/>
      <c r="N16" s="10">
        <f t="shared" si="7"/>
        <v>1</v>
      </c>
      <c r="O16" s="11">
        <f t="shared" si="8"/>
        <v>320</v>
      </c>
      <c r="P16" s="10"/>
      <c r="Q16" s="11"/>
      <c r="R16" s="10"/>
      <c r="S16" s="11"/>
      <c r="T16" s="10">
        <f t="shared" si="9"/>
        <v>0</v>
      </c>
      <c r="U16" s="11">
        <f t="shared" si="10"/>
        <v>0</v>
      </c>
      <c r="V16" s="10"/>
      <c r="W16" s="11"/>
      <c r="X16" s="10"/>
      <c r="Y16" s="11"/>
      <c r="Z16" s="10">
        <f t="shared" si="11"/>
        <v>0</v>
      </c>
      <c r="AA16" s="11">
        <f t="shared" si="12"/>
        <v>0</v>
      </c>
      <c r="AB16" s="10"/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11"/>
      <c r="AP16" s="10"/>
      <c r="AQ16" s="11"/>
      <c r="AR16" s="10"/>
      <c r="AS16" s="11"/>
      <c r="AT16" s="10"/>
      <c r="AU16" s="11"/>
      <c r="AV16" s="10"/>
      <c r="AW16" s="11"/>
      <c r="AX16" s="10"/>
      <c r="AY16" s="11"/>
      <c r="AZ16" s="10"/>
      <c r="BA16" s="11"/>
      <c r="BB16" s="10"/>
      <c r="BC16" s="11"/>
      <c r="BD16" s="10"/>
      <c r="BE16" s="11"/>
      <c r="BF16" s="10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11"/>
      <c r="BR16" s="10"/>
      <c r="BS16" s="11"/>
      <c r="BT16" s="10"/>
      <c r="BU16" s="11"/>
      <c r="BV16" s="10"/>
      <c r="BW16" s="11"/>
    </row>
    <row r="17" spans="1:75">
      <c r="A17" s="8">
        <v>11</v>
      </c>
      <c r="B17" s="9" t="s">
        <v>13</v>
      </c>
      <c r="C17" s="9" t="s">
        <v>18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7"/>
        <v>0</v>
      </c>
      <c r="O17" s="11">
        <f t="shared" si="8"/>
        <v>0</v>
      </c>
      <c r="P17" s="10"/>
      <c r="Q17" s="11"/>
      <c r="R17" s="10"/>
      <c r="S17" s="11"/>
      <c r="T17" s="10">
        <f t="shared" si="9"/>
        <v>0</v>
      </c>
      <c r="U17" s="11">
        <f t="shared" si="10"/>
        <v>0</v>
      </c>
      <c r="V17" s="10"/>
      <c r="W17" s="11"/>
      <c r="X17" s="10"/>
      <c r="Y17" s="11"/>
      <c r="Z17" s="10">
        <f t="shared" si="11"/>
        <v>0</v>
      </c>
      <c r="AA17" s="11">
        <f t="shared" si="12"/>
        <v>0</v>
      </c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11"/>
    </row>
    <row r="18" spans="1:75">
      <c r="A18" s="8">
        <v>12</v>
      </c>
      <c r="B18" s="9" t="s">
        <v>19</v>
      </c>
      <c r="C18" s="9" t="s">
        <v>19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7"/>
        <v>0</v>
      </c>
      <c r="O18" s="11">
        <f t="shared" si="8"/>
        <v>0</v>
      </c>
      <c r="P18" s="10"/>
      <c r="Q18" s="11"/>
      <c r="R18" s="10"/>
      <c r="S18" s="11"/>
      <c r="T18" s="10">
        <f t="shared" si="9"/>
        <v>0</v>
      </c>
      <c r="U18" s="11">
        <f t="shared" si="10"/>
        <v>0</v>
      </c>
      <c r="V18" s="10"/>
      <c r="W18" s="11"/>
      <c r="X18" s="10"/>
      <c r="Y18" s="11"/>
      <c r="Z18" s="10">
        <f t="shared" si="11"/>
        <v>0</v>
      </c>
      <c r="AA18" s="11">
        <f t="shared" si="12"/>
        <v>0</v>
      </c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11"/>
    </row>
    <row r="19" spans="1:75">
      <c r="A19" s="8">
        <v>13</v>
      </c>
      <c r="B19" s="9" t="s">
        <v>20</v>
      </c>
      <c r="C19" s="9" t="s">
        <v>20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/>
      <c r="K19" s="11"/>
      <c r="L19" s="10"/>
      <c r="M19" s="11"/>
      <c r="N19" s="10">
        <f t="shared" si="7"/>
        <v>0</v>
      </c>
      <c r="O19" s="11">
        <f t="shared" si="8"/>
        <v>0</v>
      </c>
      <c r="P19" s="10">
        <v>1</v>
      </c>
      <c r="Q19" s="11">
        <v>290</v>
      </c>
      <c r="R19" s="10"/>
      <c r="S19" s="11"/>
      <c r="T19" s="10">
        <f t="shared" si="9"/>
        <v>1</v>
      </c>
      <c r="U19" s="11">
        <f t="shared" si="10"/>
        <v>290</v>
      </c>
      <c r="V19" s="10">
        <v>1</v>
      </c>
      <c r="W19" s="11">
        <v>290</v>
      </c>
      <c r="X19" s="10"/>
      <c r="Y19" s="11"/>
      <c r="Z19" s="10">
        <f t="shared" si="11"/>
        <v>1</v>
      </c>
      <c r="AA19" s="11">
        <f t="shared" si="12"/>
        <v>290</v>
      </c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11"/>
    </row>
    <row r="20" spans="1:75">
      <c r="A20" s="8">
        <v>14</v>
      </c>
      <c r="B20" s="9"/>
      <c r="C20" s="9" t="s">
        <v>69</v>
      </c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11"/>
    </row>
    <row r="21" spans="1:75">
      <c r="A21" s="8">
        <v>15</v>
      </c>
      <c r="B21" s="9" t="s">
        <v>21</v>
      </c>
      <c r="C21" s="13" t="s">
        <v>21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/>
      <c r="M21" s="11"/>
      <c r="N21" s="10">
        <f t="shared" si="7"/>
        <v>0</v>
      </c>
      <c r="O21" s="11">
        <f t="shared" si="8"/>
        <v>0</v>
      </c>
      <c r="P21" s="10"/>
      <c r="Q21" s="11"/>
      <c r="R21" s="10"/>
      <c r="S21" s="11"/>
      <c r="T21" s="10">
        <f t="shared" si="9"/>
        <v>0</v>
      </c>
      <c r="U21" s="11">
        <f t="shared" si="10"/>
        <v>0</v>
      </c>
      <c r="V21" s="10"/>
      <c r="W21" s="11"/>
      <c r="X21" s="10"/>
      <c r="Y21" s="11"/>
      <c r="Z21" s="10">
        <f t="shared" ref="Z21:Z52" si="13">+V21+X21</f>
        <v>0</v>
      </c>
      <c r="AA21" s="11">
        <f t="shared" ref="AA21:AA29" si="14">+W21+Y21</f>
        <v>0</v>
      </c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11"/>
    </row>
    <row r="22" spans="1:75">
      <c r="A22" s="8">
        <v>16</v>
      </c>
      <c r="B22" s="9" t="s">
        <v>22</v>
      </c>
      <c r="C22" s="9" t="s">
        <v>23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7"/>
        <v>0</v>
      </c>
      <c r="O22" s="11">
        <f t="shared" si="8"/>
        <v>0</v>
      </c>
      <c r="P22" s="10"/>
      <c r="Q22" s="11"/>
      <c r="R22" s="10">
        <v>6</v>
      </c>
      <c r="S22" s="11">
        <v>3820</v>
      </c>
      <c r="T22" s="10">
        <f t="shared" si="9"/>
        <v>6</v>
      </c>
      <c r="U22" s="11">
        <f t="shared" si="10"/>
        <v>3820</v>
      </c>
      <c r="V22" s="10"/>
      <c r="W22" s="11"/>
      <c r="X22" s="10"/>
      <c r="Y22" s="11"/>
      <c r="Z22" s="10">
        <f t="shared" si="13"/>
        <v>0</v>
      </c>
      <c r="AA22" s="11">
        <f t="shared" si="14"/>
        <v>0</v>
      </c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11"/>
    </row>
    <row r="23" spans="1:75">
      <c r="A23" s="8">
        <v>17</v>
      </c>
      <c r="B23" s="9" t="s">
        <v>22</v>
      </c>
      <c r="C23" s="9" t="s">
        <v>24</v>
      </c>
      <c r="D23" s="10"/>
      <c r="E23" s="11"/>
      <c r="F23" s="10"/>
      <c r="G23" s="11"/>
      <c r="H23" s="10">
        <f t="shared" si="0"/>
        <v>0</v>
      </c>
      <c r="I23" s="11">
        <f t="shared" si="0"/>
        <v>0</v>
      </c>
      <c r="J23" s="10"/>
      <c r="K23" s="11"/>
      <c r="L23" s="10"/>
      <c r="M23" s="11"/>
      <c r="N23" s="10">
        <f t="shared" si="7"/>
        <v>0</v>
      </c>
      <c r="O23" s="11">
        <f t="shared" si="8"/>
        <v>0</v>
      </c>
      <c r="P23" s="10"/>
      <c r="Q23" s="11"/>
      <c r="R23" s="10"/>
      <c r="S23" s="11"/>
      <c r="T23" s="10">
        <f t="shared" si="9"/>
        <v>0</v>
      </c>
      <c r="U23" s="11">
        <f t="shared" si="10"/>
        <v>0</v>
      </c>
      <c r="V23" s="10"/>
      <c r="W23" s="11"/>
      <c r="X23" s="10"/>
      <c r="Y23" s="11"/>
      <c r="Z23" s="10">
        <f t="shared" si="13"/>
        <v>0</v>
      </c>
      <c r="AA23" s="11">
        <f t="shared" si="14"/>
        <v>0</v>
      </c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11"/>
      <c r="AR23" s="10"/>
      <c r="AS23" s="11"/>
      <c r="AT23" s="10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11"/>
      <c r="BJ23" s="10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11"/>
    </row>
    <row r="24" spans="1:75">
      <c r="A24" s="8">
        <v>18</v>
      </c>
      <c r="B24" s="9" t="s">
        <v>22</v>
      </c>
      <c r="C24" s="9" t="s">
        <v>25</v>
      </c>
      <c r="D24" s="10"/>
      <c r="E24" s="11"/>
      <c r="F24" s="10"/>
      <c r="G24" s="11"/>
      <c r="H24" s="10">
        <f t="shared" si="0"/>
        <v>0</v>
      </c>
      <c r="I24" s="11">
        <f>+E24+G24</f>
        <v>0</v>
      </c>
      <c r="J24" s="10"/>
      <c r="K24" s="11"/>
      <c r="L24" s="10"/>
      <c r="M24" s="11"/>
      <c r="N24" s="10">
        <f t="shared" si="7"/>
        <v>0</v>
      </c>
      <c r="O24" s="11">
        <f>+K24+M24</f>
        <v>0</v>
      </c>
      <c r="P24" s="10"/>
      <c r="Q24" s="11"/>
      <c r="R24" s="10"/>
      <c r="S24" s="11"/>
      <c r="T24" s="10">
        <f t="shared" si="9"/>
        <v>0</v>
      </c>
      <c r="U24" s="11">
        <f>+Q24+S24</f>
        <v>0</v>
      </c>
      <c r="V24" s="10"/>
      <c r="W24" s="11"/>
      <c r="X24" s="10"/>
      <c r="Y24" s="11"/>
      <c r="Z24" s="10">
        <f t="shared" si="13"/>
        <v>0</v>
      </c>
      <c r="AA24" s="11">
        <f>+W24+Y24</f>
        <v>0</v>
      </c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11"/>
      <c r="BR24" s="10"/>
      <c r="BS24" s="11"/>
      <c r="BT24" s="10"/>
      <c r="BU24" s="11"/>
      <c r="BV24" s="10"/>
      <c r="BW24" s="11"/>
    </row>
    <row r="25" spans="1:75">
      <c r="A25" s="8">
        <v>19</v>
      </c>
      <c r="B25" s="9" t="s">
        <v>26</v>
      </c>
      <c r="C25" s="9" t="s">
        <v>27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7"/>
        <v>0</v>
      </c>
      <c r="O25" s="11">
        <f t="shared" ref="O25:O51" si="15">+K25+M25</f>
        <v>0</v>
      </c>
      <c r="P25" s="10">
        <v>1</v>
      </c>
      <c r="Q25" s="11">
        <v>320</v>
      </c>
      <c r="R25" s="10"/>
      <c r="S25" s="11"/>
      <c r="T25" s="10">
        <f>+P25+R25</f>
        <v>1</v>
      </c>
      <c r="U25" s="11">
        <f>+Q25+S25</f>
        <v>320</v>
      </c>
      <c r="V25" s="10"/>
      <c r="W25" s="11"/>
      <c r="X25" s="10">
        <v>1</v>
      </c>
      <c r="Y25" s="11">
        <v>550</v>
      </c>
      <c r="Z25" s="10">
        <f>+V25+X25</f>
        <v>1</v>
      </c>
      <c r="AA25" s="11">
        <f>+W25+Y25</f>
        <v>550</v>
      </c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11"/>
      <c r="AR25" s="10"/>
      <c r="AS25" s="11"/>
      <c r="AT25" s="10"/>
      <c r="AU25" s="11"/>
      <c r="AV25" s="10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11"/>
    </row>
    <row r="26" spans="1:75">
      <c r="A26" s="8">
        <v>20</v>
      </c>
      <c r="B26" s="9" t="s">
        <v>26</v>
      </c>
      <c r="C26" s="9" t="s">
        <v>28</v>
      </c>
      <c r="D26" s="10"/>
      <c r="E26" s="11"/>
      <c r="F26" s="10"/>
      <c r="G26" s="11"/>
      <c r="H26" s="10">
        <f t="shared" si="0"/>
        <v>0</v>
      </c>
      <c r="I26" s="11">
        <f t="shared" si="0"/>
        <v>0</v>
      </c>
      <c r="J26" s="10"/>
      <c r="K26" s="11"/>
      <c r="L26" s="10"/>
      <c r="M26" s="11"/>
      <c r="N26" s="10">
        <f t="shared" si="7"/>
        <v>0</v>
      </c>
      <c r="O26" s="11">
        <f t="shared" si="15"/>
        <v>0</v>
      </c>
      <c r="P26" s="10"/>
      <c r="Q26" s="11"/>
      <c r="R26" s="10"/>
      <c r="S26" s="11"/>
      <c r="T26" s="10">
        <f t="shared" si="9"/>
        <v>0</v>
      </c>
      <c r="U26" s="11">
        <f t="shared" ref="U26:U51" si="16">+Q26+S26</f>
        <v>0</v>
      </c>
      <c r="V26" s="10"/>
      <c r="W26" s="11"/>
      <c r="X26" s="10">
        <v>4</v>
      </c>
      <c r="Y26" s="11">
        <v>14295</v>
      </c>
      <c r="Z26" s="10">
        <f t="shared" ref="Z26:Z52" si="17">+V26+X26</f>
        <v>4</v>
      </c>
      <c r="AA26" s="11">
        <f t="shared" ref="AA26:AA51" si="18">+W26+Y26</f>
        <v>14295</v>
      </c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11"/>
      <c r="AR26" s="10"/>
      <c r="AS26" s="11"/>
      <c r="AT26" s="10"/>
      <c r="AU26" s="11"/>
      <c r="AV26" s="10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11"/>
    </row>
    <row r="27" spans="1:75">
      <c r="A27" s="8">
        <v>21</v>
      </c>
      <c r="B27" s="9" t="s">
        <v>26</v>
      </c>
      <c r="C27" s="9" t="s">
        <v>29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>
        <v>2</v>
      </c>
      <c r="M27" s="11">
        <f>2400+1950</f>
        <v>4350</v>
      </c>
      <c r="N27" s="10">
        <f t="shared" si="7"/>
        <v>2</v>
      </c>
      <c r="O27" s="11">
        <f t="shared" si="15"/>
        <v>4350</v>
      </c>
      <c r="P27" s="10"/>
      <c r="Q27" s="11"/>
      <c r="R27" s="10"/>
      <c r="S27" s="11"/>
      <c r="T27" s="10">
        <f t="shared" si="9"/>
        <v>0</v>
      </c>
      <c r="U27" s="11">
        <f t="shared" si="16"/>
        <v>0</v>
      </c>
      <c r="V27" s="10"/>
      <c r="W27" s="11"/>
      <c r="X27" s="10"/>
      <c r="Y27" s="11"/>
      <c r="Z27" s="10">
        <f t="shared" si="17"/>
        <v>0</v>
      </c>
      <c r="AA27" s="11">
        <f t="shared" si="18"/>
        <v>0</v>
      </c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11"/>
    </row>
    <row r="28" spans="1:75">
      <c r="A28" s="8">
        <v>22</v>
      </c>
      <c r="B28" s="9" t="s">
        <v>26</v>
      </c>
      <c r="C28" s="9" t="s">
        <v>30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7"/>
        <v>0</v>
      </c>
      <c r="O28" s="11">
        <f t="shared" si="15"/>
        <v>0</v>
      </c>
      <c r="P28" s="10"/>
      <c r="Q28" s="11"/>
      <c r="R28" s="10"/>
      <c r="S28" s="11"/>
      <c r="T28" s="10">
        <f t="shared" si="9"/>
        <v>0</v>
      </c>
      <c r="U28" s="11">
        <f t="shared" si="16"/>
        <v>0</v>
      </c>
      <c r="V28" s="10"/>
      <c r="W28" s="11"/>
      <c r="X28" s="10"/>
      <c r="Y28" s="11"/>
      <c r="Z28" s="10">
        <f t="shared" si="17"/>
        <v>0</v>
      </c>
      <c r="AA28" s="11">
        <f t="shared" si="18"/>
        <v>0</v>
      </c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11"/>
    </row>
    <row r="29" spans="1:75">
      <c r="A29" s="8">
        <v>23</v>
      </c>
      <c r="B29" s="9" t="s">
        <v>26</v>
      </c>
      <c r="C29" s="9" t="s">
        <v>31</v>
      </c>
      <c r="D29" s="10"/>
      <c r="E29" s="11"/>
      <c r="F29" s="10"/>
      <c r="G29" s="11"/>
      <c r="H29" s="10">
        <f t="shared" si="0"/>
        <v>0</v>
      </c>
      <c r="I29" s="11">
        <f t="shared" si="0"/>
        <v>0</v>
      </c>
      <c r="J29" s="10"/>
      <c r="K29" s="11"/>
      <c r="L29" s="10"/>
      <c r="M29" s="11"/>
      <c r="N29" s="10">
        <f t="shared" si="7"/>
        <v>0</v>
      </c>
      <c r="O29" s="11">
        <f t="shared" si="15"/>
        <v>0</v>
      </c>
      <c r="P29" s="10"/>
      <c r="Q29" s="11"/>
      <c r="R29" s="10"/>
      <c r="S29" s="11"/>
      <c r="T29" s="10">
        <f t="shared" si="9"/>
        <v>0</v>
      </c>
      <c r="U29" s="11">
        <f t="shared" si="16"/>
        <v>0</v>
      </c>
      <c r="V29" s="10"/>
      <c r="W29" s="11"/>
      <c r="X29" s="10"/>
      <c r="Y29" s="11"/>
      <c r="Z29" s="10">
        <f t="shared" si="17"/>
        <v>0</v>
      </c>
      <c r="AA29" s="11">
        <f t="shared" si="18"/>
        <v>0</v>
      </c>
      <c r="AB29" s="10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11"/>
    </row>
    <row r="30" spans="1:75">
      <c r="A30" s="8">
        <v>24</v>
      </c>
      <c r="B30" s="9" t="s">
        <v>26</v>
      </c>
      <c r="C30" s="9" t="s">
        <v>32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7"/>
        <v>0</v>
      </c>
      <c r="O30" s="11">
        <f t="shared" si="15"/>
        <v>0</v>
      </c>
      <c r="P30" s="10"/>
      <c r="Q30" s="11"/>
      <c r="R30" s="10"/>
      <c r="S30" s="11"/>
      <c r="T30" s="10">
        <f t="shared" si="9"/>
        <v>0</v>
      </c>
      <c r="U30" s="11">
        <f t="shared" si="16"/>
        <v>0</v>
      </c>
      <c r="V30" s="10"/>
      <c r="W30" s="11"/>
      <c r="X30" s="10">
        <v>3</v>
      </c>
      <c r="Y30" s="11">
        <v>1020</v>
      </c>
      <c r="Z30" s="10">
        <f t="shared" si="17"/>
        <v>3</v>
      </c>
      <c r="AA30" s="11">
        <f t="shared" si="18"/>
        <v>1020</v>
      </c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11"/>
      <c r="AR30" s="10"/>
      <c r="AS30" s="11"/>
      <c r="AT30" s="10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11"/>
    </row>
    <row r="31" spans="1:75">
      <c r="A31" s="8">
        <v>25</v>
      </c>
      <c r="B31" s="9" t="s">
        <v>33</v>
      </c>
      <c r="C31" s="9" t="s">
        <v>33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>
        <v>1</v>
      </c>
      <c r="K31" s="11">
        <v>320</v>
      </c>
      <c r="L31" s="10"/>
      <c r="M31" s="11"/>
      <c r="N31" s="10">
        <f t="shared" si="7"/>
        <v>1</v>
      </c>
      <c r="O31" s="11">
        <f t="shared" si="15"/>
        <v>320</v>
      </c>
      <c r="P31" s="10"/>
      <c r="Q31" s="11"/>
      <c r="R31" s="10"/>
      <c r="S31" s="11"/>
      <c r="T31" s="10">
        <f t="shared" si="9"/>
        <v>0</v>
      </c>
      <c r="U31" s="11">
        <f t="shared" si="16"/>
        <v>0</v>
      </c>
      <c r="V31" s="10"/>
      <c r="W31" s="11"/>
      <c r="X31" s="10"/>
      <c r="Y31" s="11"/>
      <c r="Z31" s="10">
        <f t="shared" si="17"/>
        <v>0</v>
      </c>
      <c r="AA31" s="11">
        <f t="shared" si="18"/>
        <v>0</v>
      </c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11"/>
    </row>
    <row r="32" spans="1:75">
      <c r="A32" s="8">
        <v>26</v>
      </c>
      <c r="B32" s="9" t="s">
        <v>34</v>
      </c>
      <c r="C32" s="9" t="s">
        <v>35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7"/>
        <v>0</v>
      </c>
      <c r="O32" s="11">
        <f t="shared" si="15"/>
        <v>0</v>
      </c>
      <c r="P32" s="10"/>
      <c r="Q32" s="11"/>
      <c r="R32" s="10"/>
      <c r="S32" s="11"/>
      <c r="T32" s="10">
        <f t="shared" si="9"/>
        <v>0</v>
      </c>
      <c r="U32" s="11">
        <f t="shared" si="16"/>
        <v>0</v>
      </c>
      <c r="V32" s="10"/>
      <c r="W32" s="11"/>
      <c r="X32" s="10"/>
      <c r="Y32" s="11"/>
      <c r="Z32" s="10">
        <f t="shared" si="17"/>
        <v>0</v>
      </c>
      <c r="AA32" s="11">
        <f t="shared" si="18"/>
        <v>0</v>
      </c>
      <c r="AB32" s="10"/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11"/>
      <c r="AR32" s="10"/>
      <c r="AS32" s="11"/>
      <c r="AT32" s="10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11"/>
    </row>
    <row r="33" spans="1:75">
      <c r="A33" s="8">
        <v>27</v>
      </c>
      <c r="B33" s="9" t="s">
        <v>34</v>
      </c>
      <c r="C33" s="9" t="s">
        <v>36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/>
      <c r="K33" s="11"/>
      <c r="L33" s="10"/>
      <c r="M33" s="11"/>
      <c r="N33" s="10">
        <f t="shared" si="7"/>
        <v>0</v>
      </c>
      <c r="O33" s="11">
        <f t="shared" si="15"/>
        <v>0</v>
      </c>
      <c r="P33" s="10"/>
      <c r="Q33" s="11"/>
      <c r="R33" s="10"/>
      <c r="S33" s="11"/>
      <c r="T33" s="10">
        <f t="shared" si="9"/>
        <v>0</v>
      </c>
      <c r="U33" s="11">
        <f t="shared" si="16"/>
        <v>0</v>
      </c>
      <c r="V33" s="10"/>
      <c r="W33" s="11"/>
      <c r="X33" s="10"/>
      <c r="Y33" s="11"/>
      <c r="Z33" s="10">
        <f t="shared" si="17"/>
        <v>0</v>
      </c>
      <c r="AA33" s="11">
        <f t="shared" si="18"/>
        <v>0</v>
      </c>
      <c r="AB33" s="10"/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11"/>
      <c r="AR33" s="10"/>
      <c r="AS33" s="11"/>
      <c r="AT33" s="10"/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11"/>
    </row>
    <row r="34" spans="1:75">
      <c r="A34" s="8">
        <v>28</v>
      </c>
      <c r="B34" s="9" t="s">
        <v>37</v>
      </c>
      <c r="C34" s="9" t="s">
        <v>38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7"/>
        <v>0</v>
      </c>
      <c r="O34" s="11">
        <f t="shared" si="15"/>
        <v>0</v>
      </c>
      <c r="P34" s="10"/>
      <c r="Q34" s="11"/>
      <c r="R34" s="10"/>
      <c r="S34" s="11"/>
      <c r="T34" s="10">
        <f t="shared" si="9"/>
        <v>0</v>
      </c>
      <c r="U34" s="11">
        <f t="shared" si="16"/>
        <v>0</v>
      </c>
      <c r="V34" s="10"/>
      <c r="W34" s="11"/>
      <c r="X34" s="10"/>
      <c r="Y34" s="11"/>
      <c r="Z34" s="10">
        <f t="shared" si="17"/>
        <v>0</v>
      </c>
      <c r="AA34" s="11">
        <f t="shared" si="18"/>
        <v>0</v>
      </c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11"/>
    </row>
    <row r="35" spans="1:75">
      <c r="A35" s="8">
        <v>29</v>
      </c>
      <c r="B35" s="9" t="s">
        <v>39</v>
      </c>
      <c r="C35" s="9" t="s">
        <v>39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7"/>
        <v>0</v>
      </c>
      <c r="O35" s="11">
        <f t="shared" si="15"/>
        <v>0</v>
      </c>
      <c r="P35" s="10"/>
      <c r="Q35" s="11"/>
      <c r="R35" s="10"/>
      <c r="S35" s="11"/>
      <c r="T35" s="10">
        <f t="shared" si="9"/>
        <v>0</v>
      </c>
      <c r="U35" s="11">
        <f t="shared" si="16"/>
        <v>0</v>
      </c>
      <c r="V35" s="10"/>
      <c r="W35" s="11"/>
      <c r="X35" s="10"/>
      <c r="Y35" s="11"/>
      <c r="Z35" s="10">
        <f t="shared" si="17"/>
        <v>0</v>
      </c>
      <c r="AA35" s="11">
        <f t="shared" si="18"/>
        <v>0</v>
      </c>
      <c r="AB35" s="10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11"/>
    </row>
    <row r="36" spans="1:75">
      <c r="A36" s="8">
        <v>30</v>
      </c>
      <c r="B36" s="9" t="s">
        <v>40</v>
      </c>
      <c r="C36" s="9" t="s">
        <v>40</v>
      </c>
      <c r="D36" s="10"/>
      <c r="E36" s="11"/>
      <c r="F36" s="10">
        <v>1</v>
      </c>
      <c r="G36" s="11">
        <v>700</v>
      </c>
      <c r="H36" s="10">
        <f t="shared" si="0"/>
        <v>1</v>
      </c>
      <c r="I36" s="11">
        <f t="shared" si="0"/>
        <v>700</v>
      </c>
      <c r="J36" s="10"/>
      <c r="K36" s="11"/>
      <c r="L36" s="10"/>
      <c r="M36" s="11"/>
      <c r="N36" s="10">
        <f t="shared" si="7"/>
        <v>0</v>
      </c>
      <c r="O36" s="11">
        <f t="shared" si="15"/>
        <v>0</v>
      </c>
      <c r="P36" s="10"/>
      <c r="Q36" s="11"/>
      <c r="R36" s="10">
        <v>1</v>
      </c>
      <c r="S36" s="11">
        <v>650</v>
      </c>
      <c r="T36" s="10">
        <f t="shared" si="9"/>
        <v>1</v>
      </c>
      <c r="U36" s="11">
        <f t="shared" si="16"/>
        <v>650</v>
      </c>
      <c r="V36" s="10"/>
      <c r="W36" s="11"/>
      <c r="X36" s="10"/>
      <c r="Y36" s="11"/>
      <c r="Z36" s="10">
        <f t="shared" si="17"/>
        <v>0</v>
      </c>
      <c r="AA36" s="11">
        <f t="shared" si="18"/>
        <v>0</v>
      </c>
      <c r="AB36" s="10"/>
      <c r="AC36" s="11"/>
      <c r="AD36" s="10"/>
      <c r="AE36" s="11"/>
      <c r="AF36" s="10"/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11"/>
    </row>
    <row r="37" spans="1:75">
      <c r="A37" s="8">
        <v>31</v>
      </c>
      <c r="B37" s="9" t="s">
        <v>41</v>
      </c>
      <c r="C37" s="9" t="s">
        <v>41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7"/>
        <v>0</v>
      </c>
      <c r="O37" s="11">
        <f t="shared" si="15"/>
        <v>0</v>
      </c>
      <c r="P37" s="10"/>
      <c r="Q37" s="11"/>
      <c r="R37" s="10"/>
      <c r="S37" s="11"/>
      <c r="T37" s="10">
        <f t="shared" si="9"/>
        <v>0</v>
      </c>
      <c r="U37" s="11">
        <f t="shared" si="16"/>
        <v>0</v>
      </c>
      <c r="V37" s="10"/>
      <c r="W37" s="11"/>
      <c r="X37" s="10"/>
      <c r="Y37" s="11"/>
      <c r="Z37" s="10">
        <f t="shared" si="17"/>
        <v>0</v>
      </c>
      <c r="AA37" s="11">
        <f t="shared" si="18"/>
        <v>0</v>
      </c>
      <c r="AB37" s="10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11"/>
      <c r="BJ37" s="10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11"/>
    </row>
    <row r="38" spans="1:75">
      <c r="A38" s="8">
        <v>32</v>
      </c>
      <c r="B38" s="9" t="s">
        <v>42</v>
      </c>
      <c r="C38" s="9" t="s">
        <v>43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/>
      <c r="M38" s="11"/>
      <c r="N38" s="10">
        <f t="shared" si="7"/>
        <v>0</v>
      </c>
      <c r="O38" s="11">
        <f t="shared" si="15"/>
        <v>0</v>
      </c>
      <c r="P38" s="10">
        <v>1</v>
      </c>
      <c r="Q38" s="11">
        <v>320</v>
      </c>
      <c r="R38" s="10"/>
      <c r="S38" s="11"/>
      <c r="T38" s="10">
        <f>+P38+R38</f>
        <v>1</v>
      </c>
      <c r="U38" s="11">
        <f>+Q38+S38</f>
        <v>320</v>
      </c>
      <c r="V38" s="10"/>
      <c r="W38" s="11"/>
      <c r="X38" s="10"/>
      <c r="Y38" s="11"/>
      <c r="Z38" s="10">
        <f>+V38+X38</f>
        <v>0</v>
      </c>
      <c r="AA38" s="11">
        <f>+W38+Y38</f>
        <v>0</v>
      </c>
      <c r="AB38" s="10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11"/>
    </row>
    <row r="39" spans="1:75">
      <c r="A39" s="8">
        <v>33</v>
      </c>
      <c r="B39" s="14" t="s">
        <v>44</v>
      </c>
      <c r="C39" s="9" t="s">
        <v>45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7"/>
        <v>0</v>
      </c>
      <c r="O39" s="11">
        <f t="shared" si="15"/>
        <v>0</v>
      </c>
      <c r="P39" s="10"/>
      <c r="Q39" s="11"/>
      <c r="R39" s="10"/>
      <c r="S39" s="11"/>
      <c r="T39" s="10">
        <f t="shared" si="9"/>
        <v>0</v>
      </c>
      <c r="U39" s="11">
        <f t="shared" si="16"/>
        <v>0</v>
      </c>
      <c r="V39" s="10"/>
      <c r="W39" s="11"/>
      <c r="X39" s="10"/>
      <c r="Y39" s="11"/>
      <c r="Z39" s="10">
        <f t="shared" ref="Z39:Z52" si="19">+V39+X39</f>
        <v>0</v>
      </c>
      <c r="AA39" s="11">
        <f t="shared" ref="AA39:AA52" si="20">+W39+Y39</f>
        <v>0</v>
      </c>
      <c r="AB39" s="10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11"/>
    </row>
    <row r="40" spans="1:75">
      <c r="A40" s="8">
        <v>34</v>
      </c>
      <c r="B40" s="14" t="s">
        <v>44</v>
      </c>
      <c r="C40" s="9" t="s">
        <v>46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>
        <v>1</v>
      </c>
      <c r="K40" s="11">
        <v>320</v>
      </c>
      <c r="L40" s="10"/>
      <c r="M40" s="11"/>
      <c r="N40" s="10">
        <f t="shared" si="7"/>
        <v>1</v>
      </c>
      <c r="O40" s="11">
        <f t="shared" si="15"/>
        <v>320</v>
      </c>
      <c r="P40" s="10"/>
      <c r="Q40" s="11"/>
      <c r="R40" s="10"/>
      <c r="S40" s="11"/>
      <c r="T40" s="10">
        <f t="shared" si="9"/>
        <v>0</v>
      </c>
      <c r="U40" s="11">
        <f t="shared" si="16"/>
        <v>0</v>
      </c>
      <c r="V40" s="10">
        <v>1</v>
      </c>
      <c r="W40" s="11">
        <v>790</v>
      </c>
      <c r="X40" s="10"/>
      <c r="Y40" s="11"/>
      <c r="Z40" s="10">
        <f t="shared" si="19"/>
        <v>1</v>
      </c>
      <c r="AA40" s="11">
        <f t="shared" si="20"/>
        <v>790</v>
      </c>
      <c r="AB40" s="10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11"/>
    </row>
    <row r="41" spans="1:75">
      <c r="A41" s="8">
        <v>35</v>
      </c>
      <c r="B41" s="14" t="s">
        <v>44</v>
      </c>
      <c r="C41" s="9" t="s">
        <v>47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7"/>
        <v>0</v>
      </c>
      <c r="O41" s="11">
        <f t="shared" si="15"/>
        <v>0</v>
      </c>
      <c r="P41" s="10"/>
      <c r="Q41" s="11"/>
      <c r="R41" s="10"/>
      <c r="S41" s="11"/>
      <c r="T41" s="10">
        <f t="shared" si="9"/>
        <v>0</v>
      </c>
      <c r="U41" s="11">
        <f t="shared" si="16"/>
        <v>0</v>
      </c>
      <c r="V41" s="10"/>
      <c r="W41" s="11"/>
      <c r="X41" s="10"/>
      <c r="Y41" s="11"/>
      <c r="Z41" s="10">
        <f t="shared" si="19"/>
        <v>0</v>
      </c>
      <c r="AA41" s="11">
        <f t="shared" si="20"/>
        <v>0</v>
      </c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11"/>
      <c r="AR41" s="10"/>
      <c r="AS41" s="11"/>
      <c r="AT41" s="10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11"/>
    </row>
    <row r="42" spans="1:75">
      <c r="A42" s="8">
        <v>36</v>
      </c>
      <c r="B42" s="9" t="s">
        <v>48</v>
      </c>
      <c r="C42" s="9" t="s">
        <v>48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/>
      <c r="K42" s="11"/>
      <c r="L42" s="10"/>
      <c r="M42" s="11"/>
      <c r="N42" s="10">
        <f t="shared" si="7"/>
        <v>0</v>
      </c>
      <c r="O42" s="11">
        <f t="shared" si="15"/>
        <v>0</v>
      </c>
      <c r="P42" s="10"/>
      <c r="Q42" s="11"/>
      <c r="R42" s="10"/>
      <c r="S42" s="11"/>
      <c r="T42" s="10">
        <f t="shared" si="9"/>
        <v>0</v>
      </c>
      <c r="U42" s="11">
        <f t="shared" si="16"/>
        <v>0</v>
      </c>
      <c r="V42" s="10"/>
      <c r="W42" s="11"/>
      <c r="X42" s="10"/>
      <c r="Y42" s="11"/>
      <c r="Z42" s="10">
        <f t="shared" si="19"/>
        <v>0</v>
      </c>
      <c r="AA42" s="11">
        <f t="shared" si="20"/>
        <v>0</v>
      </c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11"/>
    </row>
    <row r="43" spans="1:75">
      <c r="A43" s="8">
        <v>37</v>
      </c>
      <c r="B43" s="9" t="s">
        <v>49</v>
      </c>
      <c r="C43" s="9" t="s">
        <v>49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7"/>
        <v>0</v>
      </c>
      <c r="O43" s="11">
        <f t="shared" si="15"/>
        <v>0</v>
      </c>
      <c r="P43" s="10">
        <v>1</v>
      </c>
      <c r="Q43" s="11">
        <v>290</v>
      </c>
      <c r="R43" s="10"/>
      <c r="S43" s="11"/>
      <c r="T43" s="10">
        <f>+P43+R43</f>
        <v>1</v>
      </c>
      <c r="U43" s="11">
        <f>+Q43+S43</f>
        <v>290</v>
      </c>
      <c r="V43" s="10"/>
      <c r="W43" s="11"/>
      <c r="X43" s="10"/>
      <c r="Y43" s="11"/>
      <c r="Z43" s="10">
        <f>+V43+X43</f>
        <v>0</v>
      </c>
      <c r="AA43" s="11">
        <f>+W43+Y43</f>
        <v>0</v>
      </c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11"/>
    </row>
    <row r="44" spans="1:75">
      <c r="A44" s="8">
        <v>38</v>
      </c>
      <c r="B44" s="9" t="s">
        <v>50</v>
      </c>
      <c r="C44" s="9" t="s">
        <v>50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7"/>
        <v>0</v>
      </c>
      <c r="O44" s="11">
        <f t="shared" si="15"/>
        <v>0</v>
      </c>
      <c r="P44" s="10"/>
      <c r="Q44" s="11"/>
      <c r="R44" s="10"/>
      <c r="S44" s="11"/>
      <c r="T44" s="10">
        <f t="shared" si="9"/>
        <v>0</v>
      </c>
      <c r="U44" s="11">
        <f t="shared" si="16"/>
        <v>0</v>
      </c>
      <c r="V44" s="10"/>
      <c r="W44" s="11"/>
      <c r="X44" s="10"/>
      <c r="Y44" s="11"/>
      <c r="Z44" s="10">
        <f t="shared" ref="Z44:Z52" si="21">+V44+X44</f>
        <v>0</v>
      </c>
      <c r="AA44" s="11">
        <f t="shared" ref="AA44:AA52" si="22">+W44+Y44</f>
        <v>0</v>
      </c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11"/>
      <c r="AR44" s="10"/>
      <c r="AS44" s="11"/>
      <c r="AT44" s="10"/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11"/>
    </row>
    <row r="45" spans="1:75">
      <c r="A45" s="8">
        <v>39</v>
      </c>
      <c r="B45" s="9" t="s">
        <v>51</v>
      </c>
      <c r="C45" s="9" t="s">
        <v>51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/>
      <c r="M45" s="11"/>
      <c r="N45" s="10">
        <f t="shared" si="7"/>
        <v>0</v>
      </c>
      <c r="O45" s="11">
        <f t="shared" si="15"/>
        <v>0</v>
      </c>
      <c r="P45" s="10"/>
      <c r="Q45" s="11"/>
      <c r="R45" s="10"/>
      <c r="S45" s="11"/>
      <c r="T45" s="10">
        <f t="shared" si="9"/>
        <v>0</v>
      </c>
      <c r="U45" s="11">
        <f t="shared" si="16"/>
        <v>0</v>
      </c>
      <c r="V45" s="10"/>
      <c r="W45" s="11"/>
      <c r="X45" s="10"/>
      <c r="Y45" s="11"/>
      <c r="Z45" s="10">
        <f t="shared" si="21"/>
        <v>0</v>
      </c>
      <c r="AA45" s="11">
        <f t="shared" si="22"/>
        <v>0</v>
      </c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11"/>
    </row>
    <row r="46" spans="1:75">
      <c r="A46" s="8">
        <v>40</v>
      </c>
      <c r="B46" s="9" t="s">
        <v>52</v>
      </c>
      <c r="C46" s="9" t="s">
        <v>52</v>
      </c>
      <c r="D46" s="10"/>
      <c r="E46" s="11"/>
      <c r="F46" s="10"/>
      <c r="G46" s="11"/>
      <c r="H46" s="10">
        <f t="shared" si="0"/>
        <v>0</v>
      </c>
      <c r="I46" s="11">
        <f t="shared" si="0"/>
        <v>0</v>
      </c>
      <c r="J46" s="10"/>
      <c r="K46" s="11"/>
      <c r="L46" s="10"/>
      <c r="M46" s="11"/>
      <c r="N46" s="10">
        <f t="shared" si="7"/>
        <v>0</v>
      </c>
      <c r="O46" s="11">
        <f t="shared" si="15"/>
        <v>0</v>
      </c>
      <c r="P46" s="10"/>
      <c r="Q46" s="11"/>
      <c r="R46" s="10"/>
      <c r="S46" s="11"/>
      <c r="T46" s="10">
        <f t="shared" si="9"/>
        <v>0</v>
      </c>
      <c r="U46" s="11">
        <f t="shared" si="16"/>
        <v>0</v>
      </c>
      <c r="V46" s="10"/>
      <c r="W46" s="11"/>
      <c r="X46" s="10"/>
      <c r="Y46" s="11"/>
      <c r="Z46" s="10">
        <f t="shared" si="21"/>
        <v>0</v>
      </c>
      <c r="AA46" s="11">
        <f t="shared" si="22"/>
        <v>0</v>
      </c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11"/>
      <c r="BJ46" s="10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11"/>
    </row>
    <row r="47" spans="1:75">
      <c r="A47" s="8">
        <v>41</v>
      </c>
      <c r="B47" s="9" t="s">
        <v>53</v>
      </c>
      <c r="C47" s="9" t="s">
        <v>53</v>
      </c>
      <c r="D47" s="10">
        <v>1</v>
      </c>
      <c r="E47" s="11">
        <v>790</v>
      </c>
      <c r="F47" s="10"/>
      <c r="G47" s="11"/>
      <c r="H47" s="10">
        <f t="shared" si="0"/>
        <v>1</v>
      </c>
      <c r="I47" s="11">
        <f t="shared" si="0"/>
        <v>790</v>
      </c>
      <c r="J47" s="10">
        <v>1</v>
      </c>
      <c r="K47" s="11">
        <v>790</v>
      </c>
      <c r="L47" s="10"/>
      <c r="M47" s="11"/>
      <c r="N47" s="10">
        <f t="shared" si="7"/>
        <v>1</v>
      </c>
      <c r="O47" s="11">
        <f t="shared" si="15"/>
        <v>790</v>
      </c>
      <c r="P47" s="10">
        <v>1</v>
      </c>
      <c r="Q47" s="11">
        <v>790</v>
      </c>
      <c r="R47" s="10"/>
      <c r="S47" s="11"/>
      <c r="T47" s="10">
        <f>+P47+R47</f>
        <v>1</v>
      </c>
      <c r="U47" s="11">
        <f>+Q47+S47</f>
        <v>790</v>
      </c>
      <c r="V47" s="10"/>
      <c r="W47" s="11"/>
      <c r="X47" s="10"/>
      <c r="Y47" s="11"/>
      <c r="Z47" s="10">
        <f>+V47+X47</f>
        <v>0</v>
      </c>
      <c r="AA47" s="11">
        <f>+W47+Y47</f>
        <v>0</v>
      </c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11"/>
    </row>
    <row r="48" spans="1:75">
      <c r="A48" s="8">
        <v>42</v>
      </c>
      <c r="B48" s="9" t="s">
        <v>54</v>
      </c>
      <c r="C48" s="9" t="s">
        <v>54</v>
      </c>
      <c r="D48" s="10"/>
      <c r="E48" s="11"/>
      <c r="F48" s="10">
        <v>2</v>
      </c>
      <c r="G48" s="11">
        <v>1195</v>
      </c>
      <c r="H48" s="10">
        <f t="shared" si="0"/>
        <v>2</v>
      </c>
      <c r="I48" s="11">
        <f t="shared" si="0"/>
        <v>1195</v>
      </c>
      <c r="J48" s="10"/>
      <c r="K48" s="11"/>
      <c r="L48" s="10"/>
      <c r="M48" s="11"/>
      <c r="N48" s="10">
        <f t="shared" si="7"/>
        <v>0</v>
      </c>
      <c r="O48" s="11">
        <f t="shared" si="15"/>
        <v>0</v>
      </c>
      <c r="P48" s="10"/>
      <c r="Q48" s="11"/>
      <c r="R48" s="10"/>
      <c r="S48" s="11"/>
      <c r="T48" s="10">
        <f t="shared" si="9"/>
        <v>0</v>
      </c>
      <c r="U48" s="11">
        <f t="shared" si="16"/>
        <v>0</v>
      </c>
      <c r="V48" s="10"/>
      <c r="W48" s="11"/>
      <c r="X48" s="10">
        <v>2</v>
      </c>
      <c r="Y48" s="11">
        <v>1110</v>
      </c>
      <c r="Z48" s="10">
        <f t="shared" ref="Z48:Z52" si="23">+V48+X48</f>
        <v>2</v>
      </c>
      <c r="AA48" s="11">
        <f t="shared" ref="AA48:AA52" si="24">+W48+Y48</f>
        <v>1110</v>
      </c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11"/>
    </row>
    <row r="49" spans="1:76" hidden="1">
      <c r="A49" s="8">
        <v>42</v>
      </c>
      <c r="B49" s="9" t="s">
        <v>55</v>
      </c>
      <c r="C49" s="9" t="s">
        <v>55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7"/>
        <v>0</v>
      </c>
      <c r="O49" s="11">
        <f t="shared" si="15"/>
        <v>0</v>
      </c>
      <c r="P49" s="10"/>
      <c r="Q49" s="11"/>
      <c r="R49" s="10"/>
      <c r="S49" s="11"/>
      <c r="T49" s="10">
        <f t="shared" si="9"/>
        <v>0</v>
      </c>
      <c r="U49" s="11">
        <f t="shared" si="16"/>
        <v>0</v>
      </c>
      <c r="V49" s="10"/>
      <c r="W49" s="11"/>
      <c r="X49" s="10"/>
      <c r="Y49" s="11"/>
      <c r="Z49" s="10">
        <f t="shared" si="23"/>
        <v>0</v>
      </c>
      <c r="AA49" s="11">
        <f t="shared" si="24"/>
        <v>0</v>
      </c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11"/>
    </row>
    <row r="50" spans="1:76">
      <c r="A50" s="8">
        <v>43</v>
      </c>
      <c r="B50" s="9" t="s">
        <v>56</v>
      </c>
      <c r="C50" s="9" t="s">
        <v>66</v>
      </c>
      <c r="D50" s="10"/>
      <c r="E50" s="11"/>
      <c r="F50" s="10"/>
      <c r="G50" s="11"/>
      <c r="H50" s="10">
        <f t="shared" si="0"/>
        <v>0</v>
      </c>
      <c r="I50" s="11">
        <f t="shared" si="0"/>
        <v>0</v>
      </c>
      <c r="J50" s="10"/>
      <c r="K50" s="11"/>
      <c r="L50" s="10"/>
      <c r="M50" s="11"/>
      <c r="N50" s="10">
        <f t="shared" si="7"/>
        <v>0</v>
      </c>
      <c r="O50" s="11">
        <f t="shared" si="15"/>
        <v>0</v>
      </c>
      <c r="P50" s="10"/>
      <c r="Q50" s="11"/>
      <c r="R50" s="10">
        <v>1</v>
      </c>
      <c r="S50" s="11">
        <v>390</v>
      </c>
      <c r="T50" s="10">
        <f t="shared" si="9"/>
        <v>1</v>
      </c>
      <c r="U50" s="11">
        <f t="shared" si="16"/>
        <v>390</v>
      </c>
      <c r="V50" s="10"/>
      <c r="W50" s="11"/>
      <c r="X50" s="10"/>
      <c r="Y50" s="11"/>
      <c r="Z50" s="10">
        <f t="shared" si="23"/>
        <v>0</v>
      </c>
      <c r="AA50" s="11">
        <f t="shared" si="24"/>
        <v>0</v>
      </c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11"/>
    </row>
    <row r="51" spans="1:76">
      <c r="A51" s="8">
        <v>44</v>
      </c>
      <c r="B51" s="9"/>
      <c r="C51" s="9" t="s">
        <v>64</v>
      </c>
      <c r="D51" s="10"/>
      <c r="E51" s="11"/>
      <c r="F51" s="10">
        <v>1</v>
      </c>
      <c r="G51" s="11">
        <v>700</v>
      </c>
      <c r="H51" s="10"/>
      <c r="I51" s="11">
        <f t="shared" si="0"/>
        <v>700</v>
      </c>
      <c r="J51" s="10"/>
      <c r="K51" s="11"/>
      <c r="L51" s="10"/>
      <c r="M51" s="11"/>
      <c r="N51" s="10"/>
      <c r="O51" s="11">
        <f t="shared" si="15"/>
        <v>0</v>
      </c>
      <c r="P51" s="10"/>
      <c r="Q51" s="11"/>
      <c r="R51" s="10"/>
      <c r="S51" s="11"/>
      <c r="T51" s="10"/>
      <c r="U51" s="11">
        <f t="shared" si="16"/>
        <v>0</v>
      </c>
      <c r="V51" s="10"/>
      <c r="W51" s="11"/>
      <c r="X51" s="10"/>
      <c r="Y51" s="11"/>
      <c r="Z51" s="10"/>
      <c r="AA51" s="11">
        <f t="shared" si="24"/>
        <v>0</v>
      </c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11"/>
    </row>
    <row r="52" spans="1:76">
      <c r="A52" s="53" t="s">
        <v>57</v>
      </c>
      <c r="B52" s="53"/>
      <c r="C52" s="53"/>
      <c r="D52" s="15">
        <f t="shared" ref="D52:AA52" si="25">+SUM(D7:D51)</f>
        <v>4</v>
      </c>
      <c r="E52" s="7">
        <f t="shared" si="25"/>
        <v>2190</v>
      </c>
      <c r="F52" s="15">
        <f t="shared" si="25"/>
        <v>4</v>
      </c>
      <c r="G52" s="7">
        <f t="shared" si="25"/>
        <v>2595</v>
      </c>
      <c r="H52" s="15">
        <f t="shared" si="25"/>
        <v>7</v>
      </c>
      <c r="I52" s="7">
        <f t="shared" si="25"/>
        <v>4785</v>
      </c>
      <c r="J52" s="15">
        <f t="shared" si="25"/>
        <v>6</v>
      </c>
      <c r="K52" s="7">
        <f t="shared" si="25"/>
        <v>2860</v>
      </c>
      <c r="L52" s="15">
        <f t="shared" si="25"/>
        <v>5</v>
      </c>
      <c r="M52" s="7">
        <f t="shared" si="25"/>
        <v>5310</v>
      </c>
      <c r="N52" s="15">
        <f t="shared" ref="N52:O52" si="26">+SUM(N7:N51)</f>
        <v>11</v>
      </c>
      <c r="O52" s="34">
        <f t="shared" si="26"/>
        <v>8170</v>
      </c>
      <c r="P52" s="15">
        <f t="shared" si="25"/>
        <v>7</v>
      </c>
      <c r="Q52" s="7">
        <f t="shared" si="25"/>
        <v>2650</v>
      </c>
      <c r="R52" s="15">
        <f t="shared" si="25"/>
        <v>8</v>
      </c>
      <c r="S52" s="7">
        <f t="shared" si="25"/>
        <v>4860</v>
      </c>
      <c r="T52" s="15">
        <f t="shared" ref="T52:U52" si="27">+SUM(T7:T51)</f>
        <v>15</v>
      </c>
      <c r="U52" s="35">
        <f t="shared" si="27"/>
        <v>7510</v>
      </c>
      <c r="V52" s="15">
        <f t="shared" si="25"/>
        <v>4</v>
      </c>
      <c r="W52" s="7">
        <f t="shared" si="25"/>
        <v>2160</v>
      </c>
      <c r="X52" s="15">
        <f t="shared" si="25"/>
        <v>10</v>
      </c>
      <c r="Y52" s="7">
        <f t="shared" si="25"/>
        <v>16975</v>
      </c>
      <c r="Z52" s="15">
        <f t="shared" ref="Z52:AA52" si="28">+SUM(Z7:Z51)</f>
        <v>14</v>
      </c>
      <c r="AA52" s="36">
        <f t="shared" si="28"/>
        <v>19135</v>
      </c>
      <c r="AB52" s="15">
        <f t="shared" ref="AB52:AG52" si="29">+SUM(AB7:AB51)</f>
        <v>0</v>
      </c>
      <c r="AC52" s="21">
        <f t="shared" si="29"/>
        <v>0</v>
      </c>
      <c r="AD52" s="15">
        <f t="shared" si="29"/>
        <v>0</v>
      </c>
      <c r="AE52" s="21">
        <f t="shared" si="29"/>
        <v>0</v>
      </c>
      <c r="AF52" s="15">
        <f t="shared" si="29"/>
        <v>0</v>
      </c>
      <c r="AG52" s="21">
        <f t="shared" si="29"/>
        <v>0</v>
      </c>
      <c r="AH52" s="15">
        <f t="shared" ref="AH52:AM52" si="30">+SUM(AH7:AH51)</f>
        <v>0</v>
      </c>
      <c r="AI52" s="21">
        <f t="shared" si="30"/>
        <v>0</v>
      </c>
      <c r="AJ52" s="15">
        <f t="shared" si="30"/>
        <v>0</v>
      </c>
      <c r="AK52" s="21">
        <f t="shared" si="30"/>
        <v>0</v>
      </c>
      <c r="AL52" s="15">
        <f t="shared" si="30"/>
        <v>0</v>
      </c>
      <c r="AM52" s="21">
        <f t="shared" si="30"/>
        <v>0</v>
      </c>
      <c r="AN52" s="15">
        <f t="shared" ref="AN52:AS52" si="31">+SUM(AN7:AN51)</f>
        <v>0</v>
      </c>
      <c r="AO52" s="21">
        <f t="shared" si="31"/>
        <v>0</v>
      </c>
      <c r="AP52" s="15">
        <f t="shared" si="31"/>
        <v>0</v>
      </c>
      <c r="AQ52" s="21">
        <f t="shared" si="31"/>
        <v>0</v>
      </c>
      <c r="AR52" s="15">
        <f t="shared" si="31"/>
        <v>0</v>
      </c>
      <c r="AS52" s="21">
        <f t="shared" si="31"/>
        <v>0</v>
      </c>
      <c r="AT52" s="15">
        <f t="shared" ref="AT52:AW52" si="32">+SUM(AT7:AT51)</f>
        <v>0</v>
      </c>
      <c r="AU52" s="21">
        <f t="shared" si="32"/>
        <v>0</v>
      </c>
      <c r="AV52" s="15">
        <f t="shared" si="32"/>
        <v>0</v>
      </c>
      <c r="AW52" s="21">
        <f t="shared" si="32"/>
        <v>0</v>
      </c>
      <c r="AX52" s="15">
        <f>+SUM(AX7:AX51)</f>
        <v>0</v>
      </c>
      <c r="AY52" s="21">
        <f>+SUM(AY7:AY51)</f>
        <v>0</v>
      </c>
      <c r="AZ52" s="15">
        <f t="shared" ref="AZ52:BC52" si="33">+SUM(AZ7:AZ51)</f>
        <v>0</v>
      </c>
      <c r="BA52" s="21">
        <f t="shared" si="33"/>
        <v>0</v>
      </c>
      <c r="BB52" s="15">
        <f t="shared" si="33"/>
        <v>0</v>
      </c>
      <c r="BC52" s="21">
        <f t="shared" si="33"/>
        <v>0</v>
      </c>
      <c r="BD52" s="15">
        <f>+SUM(BD7:BD51)</f>
        <v>0</v>
      </c>
      <c r="BE52" s="21">
        <f>+SUM(BE7:BE51)</f>
        <v>0</v>
      </c>
      <c r="BF52" s="15">
        <f t="shared" ref="BF52:BI52" si="34">+SUM(BF7:BF51)</f>
        <v>0</v>
      </c>
      <c r="BG52" s="29">
        <f t="shared" si="34"/>
        <v>0</v>
      </c>
      <c r="BH52" s="15">
        <f t="shared" si="34"/>
        <v>0</v>
      </c>
      <c r="BI52" s="29">
        <f t="shared" si="34"/>
        <v>0</v>
      </c>
      <c r="BJ52" s="15">
        <f>+SUM(BJ7:BJ51)</f>
        <v>0</v>
      </c>
      <c r="BK52" s="29">
        <f>+SUM(BK7:BK51)</f>
        <v>0</v>
      </c>
      <c r="BL52" s="15">
        <f t="shared" ref="BL52:BO52" si="35">+SUM(BL7:BL51)</f>
        <v>0</v>
      </c>
      <c r="BM52" s="31">
        <f t="shared" si="35"/>
        <v>0</v>
      </c>
      <c r="BN52" s="15">
        <f t="shared" si="35"/>
        <v>0</v>
      </c>
      <c r="BO52" s="31">
        <f t="shared" si="35"/>
        <v>0</v>
      </c>
      <c r="BP52" s="15">
        <f>+SUM(BP7:BP51)</f>
        <v>0</v>
      </c>
      <c r="BQ52" s="31">
        <f>+SUM(BQ7:BQ51)</f>
        <v>0</v>
      </c>
      <c r="BR52" s="15">
        <f t="shared" ref="BR52:BU52" si="36">+SUM(BR7:BR51)</f>
        <v>0</v>
      </c>
      <c r="BS52" s="33">
        <f t="shared" si="36"/>
        <v>0</v>
      </c>
      <c r="BT52" s="33">
        <f t="shared" si="36"/>
        <v>0</v>
      </c>
      <c r="BU52" s="33">
        <f t="shared" si="36"/>
        <v>0</v>
      </c>
      <c r="BV52" s="15">
        <f>+SUM(BV7:BV51)</f>
        <v>0</v>
      </c>
      <c r="BW52" s="33">
        <f>+SUM(BW7:BW51)</f>
        <v>0</v>
      </c>
      <c r="BX52" s="25">
        <f>+I52+O52+U52+AA52+AG52+AM52+AS52+AY52+BE52+BK52+BQ52+BW52</f>
        <v>39600</v>
      </c>
    </row>
    <row r="53" spans="1:76">
      <c r="A53" s="2"/>
      <c r="B53" s="3"/>
      <c r="C53" s="2"/>
    </row>
    <row r="55" spans="1:76">
      <c r="C55" s="5"/>
      <c r="BA55" s="25"/>
    </row>
    <row r="56" spans="1:76">
      <c r="B56" s="4"/>
      <c r="C56" s="4"/>
      <c r="AW56" s="25"/>
      <c r="BC56" s="25"/>
    </row>
    <row r="57" spans="1:76">
      <c r="B57" s="4"/>
      <c r="C57" s="4"/>
    </row>
    <row r="58" spans="1:76">
      <c r="B58" s="4"/>
      <c r="C58" s="4"/>
      <c r="K58" s="24"/>
    </row>
    <row r="59" spans="1:76">
      <c r="B59" s="4"/>
      <c r="C59" s="4"/>
    </row>
    <row r="60" spans="1:76">
      <c r="B60" s="4"/>
      <c r="C60" s="4"/>
      <c r="J60" s="24"/>
      <c r="K60" s="24"/>
      <c r="L60" s="24"/>
    </row>
    <row r="61" spans="1:76">
      <c r="B61" s="4"/>
      <c r="C61" s="4"/>
    </row>
    <row r="62" spans="1:76">
      <c r="B62" s="4"/>
      <c r="C62" s="4"/>
    </row>
    <row r="63" spans="1:76">
      <c r="B63" s="4"/>
      <c r="C63" s="4"/>
    </row>
    <row r="64" spans="1:76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</sheetData>
  <mergeCells count="55">
    <mergeCell ref="BR4:BW4"/>
    <mergeCell ref="BR5:BS5"/>
    <mergeCell ref="BT5:BU5"/>
    <mergeCell ref="BV5:BW5"/>
    <mergeCell ref="D3:BW3"/>
    <mergeCell ref="AL5:AM5"/>
    <mergeCell ref="AB4:AG4"/>
    <mergeCell ref="AB5:AC5"/>
    <mergeCell ref="AD5:AE5"/>
    <mergeCell ref="AF5:AG5"/>
    <mergeCell ref="BF4:BK4"/>
    <mergeCell ref="BF5:BG5"/>
    <mergeCell ref="BH5:BI5"/>
    <mergeCell ref="BJ5:BK5"/>
    <mergeCell ref="AH4:AM4"/>
    <mergeCell ref="AH5:AI5"/>
    <mergeCell ref="A1:AA1"/>
    <mergeCell ref="A2:AA2"/>
    <mergeCell ref="J4:O4"/>
    <mergeCell ref="J5:K5"/>
    <mergeCell ref="L5:M5"/>
    <mergeCell ref="N5:O5"/>
    <mergeCell ref="P4:U4"/>
    <mergeCell ref="P5:Q5"/>
    <mergeCell ref="R5:S5"/>
    <mergeCell ref="T5:U5"/>
    <mergeCell ref="V4:AA4"/>
    <mergeCell ref="V5:W5"/>
    <mergeCell ref="X5:Y5"/>
    <mergeCell ref="Z5:AA5"/>
    <mergeCell ref="A52:C52"/>
    <mergeCell ref="D5:E5"/>
    <mergeCell ref="F5:G5"/>
    <mergeCell ref="H5:I5"/>
    <mergeCell ref="A3:A6"/>
    <mergeCell ref="B3:B6"/>
    <mergeCell ref="C3:C6"/>
    <mergeCell ref="D4:I4"/>
    <mergeCell ref="AJ5:AK5"/>
    <mergeCell ref="AN4:AS4"/>
    <mergeCell ref="AN5:AO5"/>
    <mergeCell ref="AP5:AQ5"/>
    <mergeCell ref="AR5:AS5"/>
    <mergeCell ref="BL4:BQ4"/>
    <mergeCell ref="BL5:BM5"/>
    <mergeCell ref="BN5:BO5"/>
    <mergeCell ref="BP5:BQ5"/>
    <mergeCell ref="BD5:BE5"/>
    <mergeCell ref="AT4:AY4"/>
    <mergeCell ref="AT5:AU5"/>
    <mergeCell ref="AV5:AW5"/>
    <mergeCell ref="AX5:AY5"/>
    <mergeCell ref="AZ4:BE4"/>
    <mergeCell ref="AZ5:BA5"/>
    <mergeCell ref="BB5:BC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 NB3</cp:lastModifiedBy>
  <cp:lastPrinted>2022-09-15T07:45:16Z</cp:lastPrinted>
  <dcterms:created xsi:type="dcterms:W3CDTF">2021-09-14T05:34:35Z</dcterms:created>
  <dcterms:modified xsi:type="dcterms:W3CDTF">2024-03-02T08:45:54Z</dcterms:modified>
</cp:coreProperties>
</file>