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จัดสรร 67\รายงานคงเหลือ MMC  รายเดือน ปีงบ 67\"/>
    </mc:Choice>
  </mc:AlternateContent>
  <bookViews>
    <workbookView xWindow="0" yWindow="0" windowWidth="23040" windowHeight="8775" activeTab="4"/>
  </bookViews>
  <sheets>
    <sheet name="ต.ค 66" sheetId="1" r:id="rId1"/>
    <sheet name="พ.ย 66" sheetId="2" r:id="rId2"/>
    <sheet name="ธ.ค 66" sheetId="3" r:id="rId3"/>
    <sheet name="ม.ค 67" sheetId="4" r:id="rId4"/>
    <sheet name="ก.พ 67" sheetId="5" r:id="rId5"/>
    <sheet name="มี.ค 67" sheetId="6" r:id="rId6"/>
  </sheets>
  <definedNames>
    <definedName name="_xlnm.Print_Area" localSheetId="0">'ต.ค 66'!$A$1:$J$38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6" l="1"/>
  <c r="G37" i="6"/>
  <c r="F34" i="6"/>
  <c r="F37" i="6" l="1"/>
  <c r="E37" i="6"/>
  <c r="D37" i="6"/>
  <c r="C37" i="6"/>
  <c r="B37" i="6"/>
  <c r="I36" i="6"/>
  <c r="J36" i="6" s="1"/>
  <c r="K36" i="6" s="1"/>
  <c r="I35" i="6"/>
  <c r="J35" i="6" s="1"/>
  <c r="K35" i="6" s="1"/>
  <c r="I34" i="6"/>
  <c r="J34" i="6" s="1"/>
  <c r="K34" i="6" s="1"/>
  <c r="I33" i="6"/>
  <c r="J33" i="6" s="1"/>
  <c r="I32" i="6"/>
  <c r="J32" i="6" s="1"/>
  <c r="K32" i="6" s="1"/>
  <c r="I31" i="6"/>
  <c r="J31" i="6" s="1"/>
  <c r="I30" i="6"/>
  <c r="J30" i="6" s="1"/>
  <c r="K30" i="6" s="1"/>
  <c r="I29" i="6"/>
  <c r="J29" i="6" s="1"/>
  <c r="K29" i="6" s="1"/>
  <c r="I28" i="6"/>
  <c r="J28" i="6" s="1"/>
  <c r="K28" i="6" s="1"/>
  <c r="I27" i="6"/>
  <c r="J27" i="6" s="1"/>
  <c r="K27" i="6" s="1"/>
  <c r="I26" i="6"/>
  <c r="J26" i="6" s="1"/>
  <c r="K26" i="6" s="1"/>
  <c r="I25" i="6"/>
  <c r="J25" i="6" s="1"/>
  <c r="K25" i="6" s="1"/>
  <c r="I24" i="6"/>
  <c r="J24" i="6" s="1"/>
  <c r="K24" i="6" s="1"/>
  <c r="I23" i="6"/>
  <c r="J23" i="6" s="1"/>
  <c r="K23" i="6" s="1"/>
  <c r="I22" i="6"/>
  <c r="I21" i="6"/>
  <c r="I20" i="6"/>
  <c r="J20" i="6" s="1"/>
  <c r="K20" i="6" s="1"/>
  <c r="I19" i="6"/>
  <c r="J19" i="6" s="1"/>
  <c r="K19" i="6" s="1"/>
  <c r="I18" i="6"/>
  <c r="J18" i="6" s="1"/>
  <c r="I17" i="6"/>
  <c r="J17" i="6" s="1"/>
  <c r="I16" i="6"/>
  <c r="J16" i="6" s="1"/>
  <c r="K16" i="6" s="1"/>
  <c r="I15" i="6"/>
  <c r="J15" i="6" s="1"/>
  <c r="K15" i="6" s="1"/>
  <c r="I14" i="6"/>
  <c r="J14" i="6" s="1"/>
  <c r="K14" i="6" s="1"/>
  <c r="I13" i="6"/>
  <c r="J13" i="6" s="1"/>
  <c r="K13" i="6" s="1"/>
  <c r="I12" i="6"/>
  <c r="J12" i="6" s="1"/>
  <c r="K12" i="6" s="1"/>
  <c r="I11" i="6"/>
  <c r="J11" i="6" s="1"/>
  <c r="K11" i="6" s="1"/>
  <c r="I10" i="6"/>
  <c r="J10" i="6" s="1"/>
  <c r="K10" i="6" s="1"/>
  <c r="I9" i="6"/>
  <c r="J9" i="6" s="1"/>
  <c r="K9" i="6" s="1"/>
  <c r="I8" i="6"/>
  <c r="J8" i="6" s="1"/>
  <c r="K8" i="6" s="1"/>
  <c r="I37" i="6" l="1"/>
  <c r="J37" i="6" s="1"/>
  <c r="K37" i="6" s="1"/>
  <c r="I9" i="5"/>
  <c r="H37" i="5" l="1"/>
  <c r="G37" i="5"/>
  <c r="F37" i="5"/>
  <c r="E37" i="5"/>
  <c r="D37" i="5"/>
  <c r="C37" i="5"/>
  <c r="B37" i="5"/>
  <c r="I36" i="5"/>
  <c r="J36" i="5" s="1"/>
  <c r="K36" i="5" s="1"/>
  <c r="I35" i="5"/>
  <c r="J35" i="5" s="1"/>
  <c r="K35" i="5" s="1"/>
  <c r="I34" i="5"/>
  <c r="J34" i="5" s="1"/>
  <c r="K34" i="5" s="1"/>
  <c r="I33" i="5"/>
  <c r="J33" i="5" s="1"/>
  <c r="I32" i="5"/>
  <c r="J32" i="5" s="1"/>
  <c r="K32" i="5" s="1"/>
  <c r="I31" i="5"/>
  <c r="J31" i="5" s="1"/>
  <c r="I30" i="5"/>
  <c r="J30" i="5" s="1"/>
  <c r="K30" i="5" s="1"/>
  <c r="I29" i="5"/>
  <c r="J29" i="5" s="1"/>
  <c r="K29" i="5" s="1"/>
  <c r="I28" i="5"/>
  <c r="J28" i="5" s="1"/>
  <c r="K28" i="5" s="1"/>
  <c r="I27" i="5"/>
  <c r="J27" i="5" s="1"/>
  <c r="K27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 s="1"/>
  <c r="K23" i="5" s="1"/>
  <c r="I22" i="5"/>
  <c r="I21" i="5"/>
  <c r="I20" i="5"/>
  <c r="J20" i="5" s="1"/>
  <c r="K20" i="5" s="1"/>
  <c r="J19" i="5"/>
  <c r="K19" i="5" s="1"/>
  <c r="I19" i="5"/>
  <c r="I18" i="5"/>
  <c r="J18" i="5" s="1"/>
  <c r="I17" i="5"/>
  <c r="J17" i="5" s="1"/>
  <c r="I16" i="5"/>
  <c r="J16" i="5" s="1"/>
  <c r="K16" i="5" s="1"/>
  <c r="I15" i="5"/>
  <c r="J15" i="5" s="1"/>
  <c r="K15" i="5" s="1"/>
  <c r="I14" i="5"/>
  <c r="J14" i="5" s="1"/>
  <c r="K14" i="5" s="1"/>
  <c r="J13" i="5"/>
  <c r="K13" i="5" s="1"/>
  <c r="I13" i="5"/>
  <c r="I12" i="5"/>
  <c r="J12" i="5" s="1"/>
  <c r="K12" i="5" s="1"/>
  <c r="I11" i="5"/>
  <c r="J11" i="5" s="1"/>
  <c r="K11" i="5" s="1"/>
  <c r="I10" i="5"/>
  <c r="J10" i="5" s="1"/>
  <c r="K10" i="5" s="1"/>
  <c r="J9" i="5"/>
  <c r="K9" i="5" s="1"/>
  <c r="I8" i="5"/>
  <c r="J8" i="5" s="1"/>
  <c r="K8" i="5" s="1"/>
  <c r="I37" i="5" l="1"/>
  <c r="J37" i="5" s="1"/>
  <c r="K37" i="5" s="1"/>
  <c r="H37" i="4"/>
  <c r="G37" i="4"/>
  <c r="F37" i="4"/>
  <c r="E37" i="4"/>
  <c r="D37" i="4"/>
  <c r="C37" i="4"/>
  <c r="B37" i="4"/>
  <c r="I36" i="4"/>
  <c r="J36" i="4" s="1"/>
  <c r="K36" i="4" s="1"/>
  <c r="I35" i="4"/>
  <c r="J35" i="4" s="1"/>
  <c r="K35" i="4" s="1"/>
  <c r="I34" i="4"/>
  <c r="J34" i="4" s="1"/>
  <c r="K34" i="4" s="1"/>
  <c r="I33" i="4"/>
  <c r="J33" i="4" s="1"/>
  <c r="I32" i="4"/>
  <c r="J32" i="4" s="1"/>
  <c r="K32" i="4" s="1"/>
  <c r="I31" i="4"/>
  <c r="J31" i="4" s="1"/>
  <c r="I30" i="4"/>
  <c r="J30" i="4" s="1"/>
  <c r="K30" i="4" s="1"/>
  <c r="I29" i="4"/>
  <c r="J29" i="4" s="1"/>
  <c r="K29" i="4" s="1"/>
  <c r="I28" i="4"/>
  <c r="J28" i="4" s="1"/>
  <c r="K28" i="4" s="1"/>
  <c r="I27" i="4"/>
  <c r="J27" i="4" s="1"/>
  <c r="K27" i="4" s="1"/>
  <c r="I26" i="4"/>
  <c r="J26" i="4" s="1"/>
  <c r="K26" i="4" s="1"/>
  <c r="I25" i="4"/>
  <c r="J25" i="4" s="1"/>
  <c r="K25" i="4" s="1"/>
  <c r="I24" i="4"/>
  <c r="J24" i="4" s="1"/>
  <c r="K24" i="4" s="1"/>
  <c r="I23" i="4"/>
  <c r="J23" i="4" s="1"/>
  <c r="K23" i="4" s="1"/>
  <c r="I22" i="4"/>
  <c r="I21" i="4"/>
  <c r="I20" i="4"/>
  <c r="J20" i="4" s="1"/>
  <c r="K20" i="4" s="1"/>
  <c r="I19" i="4"/>
  <c r="J19" i="4" s="1"/>
  <c r="K19" i="4" s="1"/>
  <c r="I18" i="4"/>
  <c r="J18" i="4" s="1"/>
  <c r="I17" i="4"/>
  <c r="J17" i="4" s="1"/>
  <c r="I16" i="4"/>
  <c r="J16" i="4" s="1"/>
  <c r="K16" i="4" s="1"/>
  <c r="I15" i="4"/>
  <c r="J15" i="4" s="1"/>
  <c r="K15" i="4" s="1"/>
  <c r="I14" i="4"/>
  <c r="J14" i="4" s="1"/>
  <c r="K14" i="4" s="1"/>
  <c r="I13" i="4"/>
  <c r="J13" i="4" s="1"/>
  <c r="K13" i="4" s="1"/>
  <c r="I12" i="4"/>
  <c r="J12" i="4" s="1"/>
  <c r="K12" i="4" s="1"/>
  <c r="I11" i="4"/>
  <c r="J11" i="4" s="1"/>
  <c r="K11" i="4" s="1"/>
  <c r="I10" i="4"/>
  <c r="J10" i="4" s="1"/>
  <c r="K10" i="4" s="1"/>
  <c r="I9" i="4"/>
  <c r="J9" i="4" s="1"/>
  <c r="K9" i="4" s="1"/>
  <c r="I8" i="4"/>
  <c r="J8" i="4" s="1"/>
  <c r="K8" i="4" s="1"/>
  <c r="I37" i="4" l="1"/>
  <c r="J37" i="4" s="1"/>
  <c r="K37" i="4" s="1"/>
  <c r="H37" i="3"/>
  <c r="G37" i="3"/>
  <c r="F37" i="3"/>
  <c r="E37" i="3"/>
  <c r="D37" i="3"/>
  <c r="C37" i="3"/>
  <c r="B37" i="3"/>
  <c r="I36" i="3"/>
  <c r="J36" i="3" s="1"/>
  <c r="K36" i="3" s="1"/>
  <c r="I35" i="3"/>
  <c r="J35" i="3" s="1"/>
  <c r="K35" i="3" s="1"/>
  <c r="I34" i="3"/>
  <c r="J34" i="3" s="1"/>
  <c r="K34" i="3" s="1"/>
  <c r="I33" i="3"/>
  <c r="J33" i="3" s="1"/>
  <c r="I32" i="3"/>
  <c r="J32" i="3" s="1"/>
  <c r="K32" i="3" s="1"/>
  <c r="I31" i="3"/>
  <c r="J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I21" i="3"/>
  <c r="I20" i="3"/>
  <c r="J20" i="3" s="1"/>
  <c r="K20" i="3" s="1"/>
  <c r="I19" i="3"/>
  <c r="J19" i="3" s="1"/>
  <c r="K19" i="3" s="1"/>
  <c r="I18" i="3"/>
  <c r="J18" i="3" s="1"/>
  <c r="I17" i="3"/>
  <c r="J17" i="3" s="1"/>
  <c r="I16" i="3"/>
  <c r="J16" i="3" s="1"/>
  <c r="K16" i="3" s="1"/>
  <c r="I15" i="3"/>
  <c r="J15" i="3" s="1"/>
  <c r="K15" i="3" s="1"/>
  <c r="I14" i="3"/>
  <c r="J14" i="3" s="1"/>
  <c r="K14" i="3" s="1"/>
  <c r="I13" i="3"/>
  <c r="J13" i="3" s="1"/>
  <c r="K13" i="3" s="1"/>
  <c r="I12" i="3"/>
  <c r="J12" i="3" s="1"/>
  <c r="K12" i="3" s="1"/>
  <c r="I11" i="3"/>
  <c r="J11" i="3" s="1"/>
  <c r="K11" i="3" s="1"/>
  <c r="I10" i="3"/>
  <c r="J10" i="3" s="1"/>
  <c r="K10" i="3" s="1"/>
  <c r="I9" i="3"/>
  <c r="J9" i="3" s="1"/>
  <c r="K9" i="3" s="1"/>
  <c r="I8" i="3"/>
  <c r="J8" i="3" s="1"/>
  <c r="K8" i="3" s="1"/>
  <c r="I37" i="3" l="1"/>
  <c r="J37" i="3" s="1"/>
  <c r="K37" i="3" s="1"/>
  <c r="G37" i="2"/>
  <c r="H37" i="2"/>
  <c r="F37" i="2"/>
  <c r="E37" i="2"/>
  <c r="D37" i="2"/>
  <c r="C37" i="2"/>
  <c r="B37" i="2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I32" i="2"/>
  <c r="J32" i="2" s="1"/>
  <c r="K32" i="2" s="1"/>
  <c r="I31" i="2"/>
  <c r="J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I26" i="2"/>
  <c r="J26" i="2" s="1"/>
  <c r="K26" i="2" s="1"/>
  <c r="I25" i="2"/>
  <c r="J25" i="2" s="1"/>
  <c r="K25" i="2" s="1"/>
  <c r="I24" i="2"/>
  <c r="J24" i="2" s="1"/>
  <c r="K24" i="2" s="1"/>
  <c r="I23" i="2"/>
  <c r="J23" i="2" s="1"/>
  <c r="K23" i="2" s="1"/>
  <c r="I22" i="2"/>
  <c r="I21" i="2"/>
  <c r="I20" i="2"/>
  <c r="J20" i="2" s="1"/>
  <c r="K20" i="2" s="1"/>
  <c r="I19" i="2"/>
  <c r="J19" i="2" s="1"/>
  <c r="K19" i="2" s="1"/>
  <c r="I18" i="2"/>
  <c r="J18" i="2" s="1"/>
  <c r="I17" i="2"/>
  <c r="J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I37" i="2" l="1"/>
  <c r="J37" i="2" s="1"/>
  <c r="K37" i="2" s="1"/>
  <c r="I25" i="1"/>
  <c r="I26" i="1"/>
  <c r="E37" i="1" l="1"/>
  <c r="H37" i="1" l="1"/>
  <c r="I21" i="1" l="1"/>
  <c r="I22" i="1"/>
  <c r="I23" i="1"/>
  <c r="I35" i="1" l="1"/>
  <c r="J35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4" i="1"/>
  <c r="I29" i="1"/>
  <c r="I30" i="1"/>
  <c r="I31" i="1"/>
  <c r="I32" i="1"/>
  <c r="I33" i="1"/>
  <c r="I34" i="1"/>
  <c r="I36" i="1"/>
  <c r="J36" i="1" s="1"/>
  <c r="I8" i="1"/>
  <c r="J9" i="1" l="1"/>
  <c r="K9" i="1" s="1"/>
  <c r="I28" i="1" l="1"/>
  <c r="I27" i="1"/>
  <c r="J19" i="1" l="1"/>
  <c r="K19" i="1" s="1"/>
  <c r="J8" i="1"/>
  <c r="K8" i="1" s="1"/>
  <c r="J10" i="1"/>
  <c r="K10" i="1" s="1"/>
  <c r="J18" i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0" i="1"/>
  <c r="K20" i="1" s="1"/>
  <c r="J23" i="1"/>
  <c r="K23" i="1" s="1"/>
  <c r="K36" i="1"/>
  <c r="K35" i="1"/>
  <c r="J34" i="1"/>
  <c r="K34" i="1" s="1"/>
  <c r="J33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G37" i="1" l="1"/>
  <c r="J24" i="1"/>
  <c r="K24" i="1" s="1"/>
  <c r="J32" i="1"/>
  <c r="K32" i="1" s="1"/>
  <c r="F37" i="1"/>
  <c r="I37" i="1" l="1"/>
  <c r="J37" i="1" s="1"/>
  <c r="K37" i="1" s="1"/>
  <c r="D37" i="1" l="1"/>
  <c r="C37" i="1"/>
  <c r="B37" i="1"/>
</calcChain>
</file>

<file path=xl/sharedStrings.xml><?xml version="1.0" encoding="utf-8"?>
<sst xmlns="http://schemas.openxmlformats.org/spreadsheetml/2006/main" count="282" uniqueCount="49">
  <si>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</si>
  <si>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</si>
  <si>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</si>
  <si>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</si>
  <si>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</si>
  <si>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</si>
  <si>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</si>
  <si>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</si>
  <si>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</si>
  <si>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</si>
  <si>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</si>
  <si>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</si>
  <si>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</si>
  <si>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</si>
  <si>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</si>
  <si>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</si>
  <si>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</si>
  <si>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</si>
  <si>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</si>
  <si>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</si>
  <si>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</si>
  <si>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</si>
  <si>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</si>
  <si>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</si>
  <si>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</si>
  <si>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</si>
  <si>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</si>
  <si>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</si>
  <si>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</si>
  <si>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</si>
  <si>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</si>
  <si>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</si>
  <si>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</si>
  <si>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</si>
  <si>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</si>
  <si>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</si>
  <si>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</si>
  <si>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</si>
  <si>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</si>
  <si>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t>ปี งปม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</si>
  <si>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ตุลาคม 2566 หน่วยงานยังไม่มียอดที่ได้รับจัดสรรจากคณะฯ เนื่องจากยังไม่มีการประชุมคณะกรรมการฯ</t>
    </r>
  </si>
  <si>
    <t>ปีงบประมาณ 2567</t>
  </si>
  <si>
    <t>หน่วยปฏิบัติการทันตกรรม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</si>
  <si>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พ.ย  2566 หน่วยงานยังไม่มียอดที่ได้รับจัดสรรจากคณะฯ เนื่องจากยังไม่มีการประชุมคณะกรรมการฯ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</si>
  <si>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ธ.ค 2566 </t>
    </r>
  </si>
  <si>
    <t>งานสื่อสารองค์กรและหน่วยโสตทัศนศึกษา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</si>
  <si>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ม.ค 2567 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</si>
  <si>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29 ก.พ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</si>
  <si>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มี.ค 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</si>
</sst>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6" fillId="2" borderId="1" xfId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8" fillId="3" borderId="1" xfId="1" applyFont="1" applyFill="1" applyBorder="1" applyAlignment="1">
      <alignment horizontal="center" vertical="top"/>
    </xf>
    <xf numFmtId="43" fontId="9" fillId="3" borderId="1" xfId="0" applyNumberFormat="1" applyFont="1" applyFill="1" applyBorder="1" applyAlignment="1">
      <alignment vertical="top"/>
    </xf>
    <xf numFmtId="43" fontId="10" fillId="3" borderId="1" xfId="1" applyFont="1" applyFill="1" applyBorder="1" applyAlignment="1">
      <alignment horizontal="center" vertical="top"/>
    </xf>
    <xf numFmtId="43" fontId="11" fillId="3" borderId="1" xfId="0" applyNumberFormat="1" applyFont="1" applyFill="1" applyBorder="1" applyAlignment="1">
      <alignment vertical="top"/>
    </xf>
    <xf numFmtId="43" fontId="12" fillId="3" borderId="1" xfId="1" applyFont="1" applyFill="1" applyBorder="1" applyAlignment="1">
      <alignment horizontal="center" vertical="top"/>
    </xf>
    <xf numFmtId="43" fontId="13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2" fillId="3" borderId="1" xfId="1" applyNumberFormat="1" applyFont="1" applyFill="1" applyBorder="1"/>
    <xf numFmtId="43" fontId="2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5" name="Arrow: Dow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6" name="Rectangle: Rounded Corners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7" name="Arrow: Dow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A2CAF11-CD39-4148-B49C-82990432907B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5806F45-ABF0-431E-83D2-3ABBEFCBC938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23A02E0A-9E31-4524-8E32-17CCEAA7EF25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76200</xdr:colOff>
      <xdr:row>36</xdr:row>
      <xdr:rowOff>57150</xdr:rowOff>
    </xdr:from>
    <xdr:to>
      <xdr:col>4</xdr:col>
      <xdr:colOff>207434</xdr:colOff>
      <xdr:row>36</xdr:row>
      <xdr:rowOff>222251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72250" y="9620250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90" zoomScaleNormal="90" workbookViewId="0">
      <pane ySplit="7" topLeftCell="A8" activePane="bottomLeft" state="frozen"/>
      <selection pane="bottomLeft"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49" t="s">
        <v>0</v>
      </c>
      <c r="B6" s="6" t="s">
        <v>1</v>
      </c>
      <c r="C6" s="6" t="s">
        <v>2</v>
      </c>
      <c r="D6" s="6" t="s">
        <v>3</v>
      </c>
      <c r="E6" s="35" t="s">
        <v>39</v>
      </c>
      <c r="F6" s="50" t="s">
        <v>41</v>
      </c>
      <c r="G6" s="50"/>
      <c r="H6" s="50"/>
      <c r="I6" s="50"/>
      <c r="J6" s="50"/>
    </row>
    <row r="7" spans="1:12" ht="48" x14ac:dyDescent="0.35">
      <c r="A7" s="49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2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313083.2</v>
      </c>
      <c r="H8" s="13">
        <v>29243.1</v>
      </c>
      <c r="I8" s="31">
        <f>+F8-G8-H8</f>
        <v>-342326.3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142207.9</v>
      </c>
      <c r="H9" s="13">
        <v>0</v>
      </c>
      <c r="I9" s="31">
        <f t="shared" ref="I9:I35" si="0">+F9-G9-H9</f>
        <v>-142207.9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233187.32</v>
      </c>
      <c r="H10" s="13">
        <v>4772.8</v>
      </c>
      <c r="I10" s="33">
        <f t="shared" si="0"/>
        <v>-237960.12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1970.35</v>
      </c>
      <c r="H11" s="18">
        <v>1970.35</v>
      </c>
      <c r="I11" s="31">
        <f t="shared" si="0"/>
        <v>-3940.7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>
        <v>0</v>
      </c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>
        <v>0</v>
      </c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>
        <v>0</v>
      </c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>
        <v>0</v>
      </c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0</v>
      </c>
      <c r="H16" s="13"/>
      <c r="I16" s="31">
        <f t="shared" si="0"/>
        <v>0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/>
      <c r="I17" s="31">
        <f t="shared" si="0"/>
        <v>0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>
        <v>0</v>
      </c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14926</v>
      </c>
      <c r="H19" s="13">
        <v>0</v>
      </c>
      <c r="I19" s="31">
        <f t="shared" si="0"/>
        <v>-14926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>
        <v>0</v>
      </c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10680</v>
      </c>
      <c r="H23" s="18">
        <v>0</v>
      </c>
      <c r="I23" s="31">
        <f t="shared" si="0"/>
        <v>-10680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515</v>
      </c>
      <c r="H25" s="13">
        <v>0</v>
      </c>
      <c r="I25" s="31">
        <f t="shared" si="0"/>
        <v>-515</v>
      </c>
      <c r="J25" s="32">
        <f>+I25*100/G25</f>
        <v>-100</v>
      </c>
      <c r="K25" s="4">
        <f t="shared" si="3"/>
        <v>200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1050</v>
      </c>
      <c r="H26" s="13">
        <v>10732.5</v>
      </c>
      <c r="I26" s="31">
        <f t="shared" si="0"/>
        <v>-11782.5</v>
      </c>
      <c r="J26" s="32">
        <f>+I26*100/G26</f>
        <v>-1122.1428571428571</v>
      </c>
      <c r="K26" s="4">
        <f t="shared" si="3"/>
        <v>1222.1428571428571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>
        <v>0</v>
      </c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0</v>
      </c>
      <c r="H28" s="13"/>
      <c r="I28" s="31">
        <f t="shared" si="0"/>
        <v>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>
        <v>0</v>
      </c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7490</v>
      </c>
      <c r="H30" s="13">
        <v>0</v>
      </c>
      <c r="I30" s="31">
        <f t="shared" si="0"/>
        <v>-7490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>
        <v>0</v>
      </c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>
        <v>0</v>
      </c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>
        <v>0</v>
      </c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1500</v>
      </c>
      <c r="H34" s="13">
        <v>0</v>
      </c>
      <c r="I34" s="31">
        <f>+F34-G34-H34</f>
        <v>-1500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>
        <v>0</v>
      </c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1195</v>
      </c>
      <c r="H36" s="39">
        <v>1400</v>
      </c>
      <c r="I36" s="31">
        <f>+F36-H36-G36</f>
        <v>-2595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 t="shared" si="4"/>
        <v>727804.7699999999</v>
      </c>
      <c r="H37" s="16">
        <f t="shared" si="4"/>
        <v>48118.75</v>
      </c>
      <c r="I37" s="28">
        <f>+F37-G37-H37</f>
        <v>-775923.5199999999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48" t="s">
        <v>40</v>
      </c>
      <c r="B38" s="48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38:B38"/>
    <mergeCell ref="A6:A7"/>
    <mergeCell ref="F6:J6"/>
  </mergeCells>
  <pageMargins left="0.25" right="0.25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"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49" t="s">
        <v>0</v>
      </c>
      <c r="B6" s="37" t="s">
        <v>1</v>
      </c>
      <c r="C6" s="37" t="s">
        <v>2</v>
      </c>
      <c r="D6" s="37" t="s">
        <v>3</v>
      </c>
      <c r="E6" s="37" t="s">
        <v>39</v>
      </c>
      <c r="F6" s="50" t="s">
        <v>41</v>
      </c>
      <c r="G6" s="50"/>
      <c r="H6" s="50"/>
      <c r="I6" s="50"/>
      <c r="J6" s="50"/>
    </row>
    <row r="7" spans="1:12" ht="48" x14ac:dyDescent="0.35">
      <c r="A7" s="49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3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2510244.0799999996</v>
      </c>
      <c r="H8" s="13">
        <v>129397.1</v>
      </c>
      <c r="I8" s="31">
        <f>+F8-G8-H8</f>
        <v>-2639641.1799999997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937959.44</v>
      </c>
      <c r="H9" s="13">
        <v>182017.9</v>
      </c>
      <c r="I9" s="31">
        <f t="shared" ref="I9:I35" si="0">+F9-G9-H9</f>
        <v>-1119977.3399999999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553159.41999999993</v>
      </c>
      <c r="H10" s="13">
        <v>255493.68</v>
      </c>
      <c r="I10" s="33">
        <f t="shared" si="0"/>
        <v>-808653.09999999986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0</v>
      </c>
      <c r="H11" s="18">
        <v>8051.0499999999993</v>
      </c>
      <c r="I11" s="31">
        <f t="shared" si="0"/>
        <v>-8051.0499999999993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/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/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6666.1</v>
      </c>
      <c r="H16" s="13">
        <v>0</v>
      </c>
      <c r="I16" s="31">
        <f t="shared" si="0"/>
        <v>-6666.1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>
        <v>156</v>
      </c>
      <c r="I17" s="31">
        <f t="shared" si="0"/>
        <v>-156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75426</v>
      </c>
      <c r="H19" s="13">
        <v>5500</v>
      </c>
      <c r="I19" s="31">
        <f t="shared" si="0"/>
        <v>-80926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2120</v>
      </c>
      <c r="H23" s="18">
        <v>10680</v>
      </c>
      <c r="I23" s="31">
        <f t="shared" si="0"/>
        <v>-12800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/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12765</v>
      </c>
      <c r="H25" s="13">
        <v>515</v>
      </c>
      <c r="I25" s="31">
        <f t="shared" si="0"/>
        <v>-13280</v>
      </c>
      <c r="J25" s="32">
        <f>+I25*100/G25</f>
        <v>-104.03446925186056</v>
      </c>
      <c r="K25" s="4">
        <f t="shared" si="3"/>
        <v>204.03446925186057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21500</v>
      </c>
      <c r="H26" s="13">
        <v>4180</v>
      </c>
      <c r="I26" s="31">
        <f t="shared" si="0"/>
        <v>-25680</v>
      </c>
      <c r="J26" s="32">
        <f>+I26*100/G26</f>
        <v>-119.44186046511628</v>
      </c>
      <c r="K26" s="4">
        <f t="shared" si="3"/>
        <v>219.44186046511629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/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16130</v>
      </c>
      <c r="H28" s="13">
        <v>0</v>
      </c>
      <c r="I28" s="31">
        <f t="shared" si="0"/>
        <v>-16130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/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0</v>
      </c>
      <c r="H30" s="13">
        <v>49739.98</v>
      </c>
      <c r="I30" s="31">
        <f t="shared" si="0"/>
        <v>-49739.98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/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/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/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406115.80000000005</v>
      </c>
      <c r="H34" s="13">
        <v>50983.28</v>
      </c>
      <c r="I34" s="31">
        <f>+F34-G34-H34</f>
        <v>-457099.08000000007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/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3360</v>
      </c>
      <c r="H36" s="39">
        <v>4545</v>
      </c>
      <c r="I36" s="31">
        <f>+F36-H36-G36</f>
        <v>-7905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>SUM(G8:G36)</f>
        <v>4545445.84</v>
      </c>
      <c r="H37" s="16">
        <f t="shared" si="4"/>
        <v>701258.99</v>
      </c>
      <c r="I37" s="28">
        <f>+F37-G37-H37</f>
        <v>-5246704.83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48" t="s">
        <v>43</v>
      </c>
      <c r="B38" s="48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M39" sqref="M39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49" t="s">
        <v>0</v>
      </c>
      <c r="B6" s="41" t="s">
        <v>1</v>
      </c>
      <c r="C6" s="41" t="s">
        <v>2</v>
      </c>
      <c r="D6" s="41" t="s">
        <v>3</v>
      </c>
      <c r="E6" s="41" t="s">
        <v>39</v>
      </c>
      <c r="F6" s="50" t="s">
        <v>41</v>
      </c>
      <c r="G6" s="50"/>
      <c r="H6" s="50"/>
      <c r="I6" s="50"/>
      <c r="J6" s="50"/>
    </row>
    <row r="7" spans="1:12" ht="48" x14ac:dyDescent="0.35">
      <c r="A7" s="49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0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5180721.5999999996</v>
      </c>
      <c r="H8" s="13">
        <v>312415.69999999995</v>
      </c>
      <c r="I8" s="31">
        <f>+F8-G8-H8</f>
        <v>19990162.699999999</v>
      </c>
      <c r="J8" s="32">
        <f>+I8*100/F8</f>
        <v>78.444168141488746</v>
      </c>
      <c r="K8" s="4">
        <f>100-J8</f>
        <v>21.555831858511254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1186084.05</v>
      </c>
      <c r="H9" s="13">
        <v>576706.77999999991</v>
      </c>
      <c r="I9" s="31">
        <f t="shared" ref="I9:I35" si="0">+F9-G9-H9</f>
        <v>8137209.169999999</v>
      </c>
      <c r="J9" s="32">
        <f>+I9*100/F9</f>
        <v>82.194032020202002</v>
      </c>
      <c r="K9" s="4">
        <f t="shared" ref="K9:K15" si="1">100-J9</f>
        <v>17.805967979797998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635449.81000000006</v>
      </c>
      <c r="H10" s="13">
        <v>620422.77</v>
      </c>
      <c r="I10" s="33">
        <f t="shared" si="0"/>
        <v>3244127.42</v>
      </c>
      <c r="J10" s="34">
        <f>+I10*100/F10</f>
        <v>72.091720444444448</v>
      </c>
      <c r="K10" s="4">
        <f t="shared" si="1"/>
        <v>27.908279555555552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10021.4</v>
      </c>
      <c r="I11" s="31">
        <f t="shared" si="0"/>
        <v>239978.6</v>
      </c>
      <c r="J11" s="32">
        <f t="shared" ref="J11:J33" si="2">+I11*100/F11</f>
        <v>95.991439999999997</v>
      </c>
      <c r="K11" s="22">
        <f t="shared" si="1"/>
        <v>4.0085600000000028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5243</v>
      </c>
      <c r="H16" s="13">
        <v>6666.1</v>
      </c>
      <c r="I16" s="31">
        <f t="shared" si="0"/>
        <v>288090.90000000002</v>
      </c>
      <c r="J16" s="32">
        <f t="shared" si="2"/>
        <v>96.030300000000011</v>
      </c>
      <c r="K16" s="4">
        <f>100-J16</f>
        <v>3.9696999999999889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210836</v>
      </c>
      <c r="H19" s="13">
        <v>5500</v>
      </c>
      <c r="I19" s="31">
        <f t="shared" si="0"/>
        <v>1033924</v>
      </c>
      <c r="J19" s="32">
        <f t="shared" si="2"/>
        <v>82.69671908243086</v>
      </c>
      <c r="K19" s="4">
        <f t="shared" ref="K19:K36" si="3">100-J19</f>
        <v>17.30328091756914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165000</v>
      </c>
      <c r="G23" s="13">
        <v>2000</v>
      </c>
      <c r="H23" s="18">
        <v>10800</v>
      </c>
      <c r="I23" s="31">
        <f t="shared" si="0"/>
        <v>152200</v>
      </c>
      <c r="J23" s="32">
        <f t="shared" si="2"/>
        <v>92.242424242424249</v>
      </c>
      <c r="K23" s="4">
        <f t="shared" si="3"/>
        <v>7.7575757575757507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12250</v>
      </c>
      <c r="H25" s="13">
        <v>1030</v>
      </c>
      <c r="I25" s="31">
        <f t="shared" si="0"/>
        <v>2720</v>
      </c>
      <c r="J25" s="32">
        <f>+I25*100/G25</f>
        <v>22.204081632653061</v>
      </c>
      <c r="K25" s="4">
        <f t="shared" si="3"/>
        <v>77.795918367346943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21500</v>
      </c>
      <c r="H26" s="13">
        <v>4180</v>
      </c>
      <c r="I26" s="31">
        <f t="shared" si="0"/>
        <v>61320</v>
      </c>
      <c r="J26" s="32">
        <f>+I26*100/G26</f>
        <v>285.2093023255814</v>
      </c>
      <c r="K26" s="4">
        <f t="shared" si="3"/>
        <v>-185.2093023255814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ht="24" x14ac:dyDescent="0.55000000000000004">
      <c r="A29" s="10" t="s">
        <v>45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200000</v>
      </c>
      <c r="G29" s="13">
        <v>0</v>
      </c>
      <c r="H29" s="13">
        <v>49739.98</v>
      </c>
      <c r="I29" s="31">
        <f t="shared" si="0"/>
        <v>150260.01999999999</v>
      </c>
      <c r="J29" s="32">
        <f t="shared" si="2"/>
        <v>75.130009999999984</v>
      </c>
      <c r="K29" s="4">
        <f t="shared" si="3"/>
        <v>24.869990000000016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281917.35000000003</v>
      </c>
      <c r="H34" s="13">
        <v>116606.73</v>
      </c>
      <c r="I34" s="31">
        <f>+F34-G34-H34</f>
        <v>301475.92</v>
      </c>
      <c r="J34" s="32">
        <f>+I34*100/F34</f>
        <v>43.067988571428572</v>
      </c>
      <c r="K34" s="4">
        <f t="shared" si="3"/>
        <v>56.932011428571428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/>
      <c r="H35" s="13"/>
      <c r="I35" s="19">
        <f t="shared" si="0"/>
        <v>136620</v>
      </c>
      <c r="J35" s="30">
        <f>+I35*100/F35</f>
        <v>100</v>
      </c>
      <c r="K35" s="4">
        <f t="shared" si="3"/>
        <v>0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7260</v>
      </c>
      <c r="H36" s="39">
        <v>5505</v>
      </c>
      <c r="I36" s="31">
        <f>+F36-H36-G36</f>
        <v>187235</v>
      </c>
      <c r="J36" s="32">
        <f>+I36*100/F36</f>
        <v>93.617500000000007</v>
      </c>
      <c r="K36" s="4">
        <f t="shared" si="3"/>
        <v>6.3824999999999932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7543261.8099999987</v>
      </c>
      <c r="H37" s="16">
        <f t="shared" si="4"/>
        <v>1735880.46</v>
      </c>
      <c r="I37" s="28">
        <f>+F37-G37-H37</f>
        <v>34204157.729999997</v>
      </c>
      <c r="J37" s="24">
        <f>+I37*100/F37</f>
        <v>78.660446033304723</v>
      </c>
      <c r="K37" s="4">
        <f>100-J37</f>
        <v>21.339553966695277</v>
      </c>
    </row>
    <row r="38" spans="1:11" ht="42" customHeight="1" x14ac:dyDescent="0.35">
      <c r="A38" s="48" t="s">
        <v>44</v>
      </c>
      <c r="B38" s="48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49" t="s">
        <v>0</v>
      </c>
      <c r="B6" s="43" t="s">
        <v>1</v>
      </c>
      <c r="C6" s="43" t="s">
        <v>2</v>
      </c>
      <c r="D6" s="43" t="s">
        <v>3</v>
      </c>
      <c r="E6" s="43" t="s">
        <v>39</v>
      </c>
      <c r="F6" s="50" t="s">
        <v>41</v>
      </c>
      <c r="G6" s="50"/>
      <c r="H6" s="50"/>
      <c r="I6" s="50"/>
      <c r="J6" s="50"/>
    </row>
    <row r="7" spans="1:12" ht="48" x14ac:dyDescent="0.35">
      <c r="A7" s="49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2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7440653.6500000004</v>
      </c>
      <c r="H8" s="13">
        <v>1512811.2000000002</v>
      </c>
      <c r="I8" s="31">
        <f>+F8-G8-H8</f>
        <v>16529835.150000002</v>
      </c>
      <c r="J8" s="32">
        <f>+I8*100/F8</f>
        <v>64.86536339485076</v>
      </c>
      <c r="K8" s="4">
        <f>100-J8</f>
        <v>35.13463660514924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769552.11999999988</v>
      </c>
      <c r="H9" s="13">
        <v>2014594.7300000002</v>
      </c>
      <c r="I9" s="31">
        <f t="shared" ref="I9:I35" si="0">+F9-G9-H9</f>
        <v>7115853.1500000004</v>
      </c>
      <c r="J9" s="32">
        <f>+I9*100/F9</f>
        <v>71.87730454545455</v>
      </c>
      <c r="K9" s="4">
        <f t="shared" ref="K9:K15" si="1">100-J9</f>
        <v>28.12269545454545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607205.67000000004</v>
      </c>
      <c r="H10" s="13">
        <v>848282.23</v>
      </c>
      <c r="I10" s="33">
        <f t="shared" si="0"/>
        <v>3044512.1</v>
      </c>
      <c r="J10" s="34">
        <f>+I10*100/F10</f>
        <v>67.655824444444448</v>
      </c>
      <c r="K10" s="4">
        <f t="shared" si="1"/>
        <v>32.344175555555552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18595.2</v>
      </c>
      <c r="I11" s="31">
        <f t="shared" si="0"/>
        <v>231404.79999999999</v>
      </c>
      <c r="J11" s="32">
        <f t="shared" ref="J11:J33" si="2">+I11*100/F11</f>
        <v>92.561920000000001</v>
      </c>
      <c r="K11" s="22">
        <f t="shared" si="1"/>
        <v>7.4380799999999994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2910.4</v>
      </c>
      <c r="H16" s="13">
        <v>18211.400000000001</v>
      </c>
      <c r="I16" s="31">
        <f t="shared" si="0"/>
        <v>278878.19999999995</v>
      </c>
      <c r="J16" s="32">
        <f t="shared" si="2"/>
        <v>92.959399999999988</v>
      </c>
      <c r="K16" s="4">
        <f>100-J16</f>
        <v>7.040600000000012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634995</v>
      </c>
      <c r="H19" s="13">
        <v>38875</v>
      </c>
      <c r="I19" s="31">
        <f t="shared" si="0"/>
        <v>576390</v>
      </c>
      <c r="J19" s="32">
        <f t="shared" si="2"/>
        <v>46.101610864940092</v>
      </c>
      <c r="K19" s="4">
        <f t="shared" ref="K19:K36" si="3">100-J19</f>
        <v>53.898389135059908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27667.5</v>
      </c>
      <c r="H23" s="18">
        <v>10880</v>
      </c>
      <c r="I23" s="31">
        <f t="shared" si="0"/>
        <v>126452.5</v>
      </c>
      <c r="J23" s="32">
        <f t="shared" si="2"/>
        <v>76.63787878787879</v>
      </c>
      <c r="K23" s="22">
        <f t="shared" si="3"/>
        <v>23.36212121212121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11025</v>
      </c>
      <c r="H25" s="13">
        <v>4131</v>
      </c>
      <c r="I25" s="31">
        <f t="shared" si="0"/>
        <v>844</v>
      </c>
      <c r="J25" s="32">
        <f>+I25*100/G25</f>
        <v>7.6553287981859413</v>
      </c>
      <c r="K25" s="4">
        <f t="shared" si="3"/>
        <v>92.344671201814066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0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0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359483.35000000003</v>
      </c>
      <c r="H34" s="13">
        <v>240142.73</v>
      </c>
      <c r="I34" s="31">
        <f>+F34-G34-H34</f>
        <v>100373.91999999995</v>
      </c>
      <c r="J34" s="32">
        <f>+I34*100/F34</f>
        <v>14.339131428571424</v>
      </c>
      <c r="K34" s="4">
        <f t="shared" si="3"/>
        <v>85.66086857142858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0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12230</v>
      </c>
      <c r="H36" s="39">
        <v>28510</v>
      </c>
      <c r="I36" s="31">
        <f>+F36-H36-G36</f>
        <v>159260</v>
      </c>
      <c r="J36" s="32">
        <f>+I36*100/F36</f>
        <v>79.63</v>
      </c>
      <c r="K36" s="4">
        <f t="shared" si="3"/>
        <v>20.370000000000005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9973817.6900000013</v>
      </c>
      <c r="H37" s="16">
        <f t="shared" si="4"/>
        <v>4868088.200000002</v>
      </c>
      <c r="I37" s="28">
        <f>+F37-G37-H37</f>
        <v>28641394.109999996</v>
      </c>
      <c r="J37" s="24">
        <f>+I37*100/F37</f>
        <v>65.867572401358672</v>
      </c>
      <c r="K37" s="4">
        <f>100-J37</f>
        <v>34.132427598641328</v>
      </c>
    </row>
    <row r="38" spans="1:11" ht="42" customHeight="1" x14ac:dyDescent="0.35">
      <c r="A38" s="48" t="s">
        <v>46</v>
      </c>
      <c r="B38" s="48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23" workbookViewId="0">
      <selection activeCell="D46" sqref="D46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49" t="s">
        <v>0</v>
      </c>
      <c r="B6" s="45" t="s">
        <v>1</v>
      </c>
      <c r="C6" s="45" t="s">
        <v>2</v>
      </c>
      <c r="D6" s="45" t="s">
        <v>3</v>
      </c>
      <c r="E6" s="45" t="s">
        <v>39</v>
      </c>
      <c r="F6" s="50" t="s">
        <v>41</v>
      </c>
      <c r="G6" s="50"/>
      <c r="H6" s="50"/>
      <c r="I6" s="50"/>
      <c r="J6" s="50"/>
    </row>
    <row r="7" spans="1:12" ht="48" x14ac:dyDescent="0.35">
      <c r="A7" s="49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4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8553825.7300000004</v>
      </c>
      <c r="H8" s="13">
        <v>3438490.8600000003</v>
      </c>
      <c r="I8" s="31">
        <f>+F8-G8-H8</f>
        <v>13490983.41</v>
      </c>
      <c r="J8" s="32">
        <f>+I8*100/F8</f>
        <v>52.940488123594669</v>
      </c>
      <c r="K8" s="4">
        <f>100-J8</f>
        <v>47.059511876405331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219150.19</v>
      </c>
      <c r="H9" s="13">
        <v>2759101.2700000005</v>
      </c>
      <c r="I9" s="31">
        <f>+F9-G9-H9</f>
        <v>6921748.54</v>
      </c>
      <c r="J9" s="32">
        <f>+I9*100/F9</f>
        <v>69.916651919191921</v>
      </c>
      <c r="K9" s="4">
        <f t="shared" ref="K9:K15" si="0">100-J9</f>
        <v>30.083348080808079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700272.79999999993</v>
      </c>
      <c r="H10" s="13">
        <v>1148707.08</v>
      </c>
      <c r="I10" s="33">
        <f t="shared" ref="I10:I35" si="1">+F10-G10-H10</f>
        <v>2651020.12</v>
      </c>
      <c r="J10" s="34">
        <f>+I10*100/F10</f>
        <v>58.911558222222219</v>
      </c>
      <c r="K10" s="4">
        <f t="shared" si="0"/>
        <v>41.088441777777781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20565.55</v>
      </c>
      <c r="I11" s="31">
        <f t="shared" si="1"/>
        <v>229434.45</v>
      </c>
      <c r="J11" s="32">
        <f t="shared" ref="J11:J33" si="2">+I11*100/F11</f>
        <v>91.773780000000002</v>
      </c>
      <c r="K11" s="22">
        <f t="shared" si="0"/>
        <v>8.2262199999999979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21121.800000000003</v>
      </c>
      <c r="I16" s="31">
        <f t="shared" si="1"/>
        <v>278878.2</v>
      </c>
      <c r="J16" s="32">
        <f t="shared" si="2"/>
        <v>92.959400000000002</v>
      </c>
      <c r="K16" s="4">
        <f>100-J16</f>
        <v>7.0405999999999977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1121151</v>
      </c>
      <c r="H19" s="13">
        <v>83209.279999999999</v>
      </c>
      <c r="I19" s="31">
        <f t="shared" si="1"/>
        <v>45899.72</v>
      </c>
      <c r="J19" s="32">
        <f t="shared" si="2"/>
        <v>3.671213987490602</v>
      </c>
      <c r="K19" s="4">
        <f t="shared" ref="K19:K36" si="3">100-J19</f>
        <v>96.328786012509397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37784.5</v>
      </c>
      <c r="H23" s="18">
        <v>12697.5</v>
      </c>
      <c r="I23" s="31">
        <f t="shared" si="1"/>
        <v>114518</v>
      </c>
      <c r="J23" s="32">
        <f t="shared" si="2"/>
        <v>69.404848484848486</v>
      </c>
      <c r="K23" s="22">
        <f t="shared" si="3"/>
        <v>30.595151515151514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8000</v>
      </c>
      <c r="H25" s="13">
        <v>6874</v>
      </c>
      <c r="I25" s="31">
        <f t="shared" si="1"/>
        <v>1126</v>
      </c>
      <c r="J25" s="32">
        <f>+I25*100/G25</f>
        <v>14.074999999999999</v>
      </c>
      <c r="K25" s="4">
        <f t="shared" si="3"/>
        <v>85.924999999999997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1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0</v>
      </c>
      <c r="I27" s="31">
        <f t="shared" si="1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27940</v>
      </c>
      <c r="H28" s="13">
        <v>16130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1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371799.10000000003</v>
      </c>
      <c r="H34" s="13">
        <v>270946.38</v>
      </c>
      <c r="I34" s="31">
        <f>+F34-G34-H34</f>
        <v>57254.51999999996</v>
      </c>
      <c r="J34" s="32">
        <f>+I34*100/F34</f>
        <v>8.1792171428571372</v>
      </c>
      <c r="K34" s="4">
        <f t="shared" si="3"/>
        <v>91.820782857142859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8485</v>
      </c>
      <c r="H36" s="39">
        <v>38840</v>
      </c>
      <c r="I36" s="31">
        <f>+F36-H36-G36</f>
        <v>152675</v>
      </c>
      <c r="J36" s="32">
        <f>+I36*100/F36</f>
        <v>76.337500000000006</v>
      </c>
      <c r="K36" s="4">
        <f t="shared" si="3"/>
        <v>23.662499999999994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11156503.32</v>
      </c>
      <c r="H37" s="16">
        <f t="shared" si="4"/>
        <v>7933608.4300000016</v>
      </c>
      <c r="I37" s="28">
        <f>+F37-G37-H37</f>
        <v>24393188.25</v>
      </c>
      <c r="J37" s="24">
        <f>+I37*100/F37</f>
        <v>56.097831236359703</v>
      </c>
      <c r="K37" s="4">
        <f>100-J37</f>
        <v>43.902168763640297</v>
      </c>
    </row>
    <row r="38" spans="1:11" ht="42" customHeight="1" x14ac:dyDescent="0.35">
      <c r="A38" s="48" t="s">
        <v>47</v>
      </c>
      <c r="B38" s="48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1" workbookViewId="0">
      <selection activeCell="P26" sqref="P26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49" t="s">
        <v>0</v>
      </c>
      <c r="B6" s="47" t="s">
        <v>1</v>
      </c>
      <c r="C6" s="47" t="s">
        <v>2</v>
      </c>
      <c r="D6" s="47" t="s">
        <v>3</v>
      </c>
      <c r="E6" s="47" t="s">
        <v>39</v>
      </c>
      <c r="F6" s="50" t="s">
        <v>41</v>
      </c>
      <c r="G6" s="50"/>
      <c r="H6" s="50"/>
      <c r="I6" s="50"/>
      <c r="J6" s="50"/>
    </row>
    <row r="7" spans="1:12" ht="48" x14ac:dyDescent="0.35">
      <c r="A7" s="49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8600852.5499999989</v>
      </c>
      <c r="H8" s="13">
        <v>6044389.1099999994</v>
      </c>
      <c r="I8" s="31">
        <f>+F8-G8-H8</f>
        <v>10838058.340000004</v>
      </c>
      <c r="J8" s="32">
        <f>+I8*100/F8</f>
        <v>42.530042576903327</v>
      </c>
      <c r="K8" s="4">
        <f>100-J8</f>
        <v>57.469957423096673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204983.07</v>
      </c>
      <c r="H9" s="13">
        <v>2974971.46</v>
      </c>
      <c r="I9" s="31">
        <f>+F9-G9-H9</f>
        <v>6720045.4699999997</v>
      </c>
      <c r="J9" s="32">
        <f>+I9*100/F9</f>
        <v>67.879247171717168</v>
      </c>
      <c r="K9" s="4">
        <f t="shared" ref="K9:K15" si="0">100-J9</f>
        <v>32.120752828282832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487653.04</v>
      </c>
      <c r="H10" s="13">
        <v>1700305.5099999998</v>
      </c>
      <c r="I10" s="33">
        <f t="shared" ref="I10:I35" si="1">+F10-G10-H10</f>
        <v>2312041.4500000002</v>
      </c>
      <c r="J10" s="34">
        <f>+I10*100/F10</f>
        <v>51.378698888888898</v>
      </c>
      <c r="K10" s="4">
        <f t="shared" si="0"/>
        <v>48.621301111111102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24506.249999999996</v>
      </c>
      <c r="I11" s="31">
        <f t="shared" si="1"/>
        <v>225493.75</v>
      </c>
      <c r="J11" s="32">
        <f t="shared" ref="J11:J33" si="2">+I11*100/F11</f>
        <v>90.197500000000005</v>
      </c>
      <c r="K11" s="22">
        <f t="shared" si="0"/>
        <v>9.8024999999999949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934836</v>
      </c>
      <c r="H19" s="13">
        <v>277220.28000000003</v>
      </c>
      <c r="I19" s="31">
        <f t="shared" si="1"/>
        <v>38203.719999999972</v>
      </c>
      <c r="J19" s="32">
        <f t="shared" si="2"/>
        <v>3.0556620222993596</v>
      </c>
      <c r="K19" s="4">
        <f t="shared" ref="K19:K36" si="3">100-J19</f>
        <v>96.944337977700641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43143.5</v>
      </c>
      <c r="H23" s="18">
        <v>44607.5</v>
      </c>
      <c r="I23" s="31">
        <f t="shared" si="1"/>
        <v>77249</v>
      </c>
      <c r="J23" s="32">
        <f t="shared" si="2"/>
        <v>46.81757575757576</v>
      </c>
      <c r="K23" s="22">
        <f t="shared" si="3"/>
        <v>53.18242424242424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7000</v>
      </c>
      <c r="H25" s="13">
        <v>7544</v>
      </c>
      <c r="I25" s="31">
        <f t="shared" si="1"/>
        <v>1456</v>
      </c>
      <c r="J25" s="32">
        <f>+I25*100/G25</f>
        <v>20.8</v>
      </c>
      <c r="K25" s="4">
        <f t="shared" si="3"/>
        <v>79.2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5660</v>
      </c>
      <c r="H26" s="13">
        <v>27205</v>
      </c>
      <c r="I26" s="31">
        <f t="shared" si="1"/>
        <v>54135</v>
      </c>
      <c r="J26" s="32">
        <f>+I26*100/G26</f>
        <v>956.44876325088342</v>
      </c>
      <c r="K26" s="4">
        <f t="shared" si="3"/>
        <v>-856.44876325088342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7046</v>
      </c>
      <c r="H27" s="13">
        <v>8680</v>
      </c>
      <c r="I27" s="31">
        <f t="shared" si="1"/>
        <v>84274</v>
      </c>
      <c r="J27" s="32">
        <f t="shared" si="2"/>
        <v>84.274000000000001</v>
      </c>
      <c r="K27" s="4">
        <f t="shared" si="3"/>
        <v>15.725999999999999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311722.90000000002</v>
      </c>
      <c r="H34" s="13">
        <v>387920.58000000007</v>
      </c>
      <c r="I34" s="31">
        <f>+F34-G34-H34</f>
        <v>100356.5199999999</v>
      </c>
      <c r="J34" s="32">
        <f>+I34*100/F34</f>
        <v>12.544564999999988</v>
      </c>
      <c r="K34" s="4">
        <f t="shared" si="3"/>
        <v>87.455435000000008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9295</v>
      </c>
      <c r="H36" s="39">
        <v>46405</v>
      </c>
      <c r="I36" s="31">
        <f>+F36-H36-G36</f>
        <v>144300</v>
      </c>
      <c r="J36" s="32">
        <f>+I36*100/F36</f>
        <v>72.150000000000006</v>
      </c>
      <c r="K36" s="4">
        <f t="shared" si="3"/>
        <v>27.849999999999994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10612192.059999999</v>
      </c>
      <c r="H37" s="16">
        <f>SUM(H8:H36)</f>
        <v>11807031.200000001</v>
      </c>
      <c r="I37" s="28">
        <f>+F37-G37-H37</f>
        <v>21164076.740000002</v>
      </c>
      <c r="J37" s="24">
        <f>+I37*100/F37</f>
        <v>48.560060252436145</v>
      </c>
      <c r="K37" s="4">
        <f>100-J37</f>
        <v>51.439939747563855</v>
      </c>
    </row>
    <row r="38" spans="1:11" ht="42" customHeight="1" x14ac:dyDescent="0.35">
      <c r="A38" s="48" t="s">
        <v>48</v>
      </c>
      <c r="B38" s="48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ต.ค 66</vt:lpstr>
      <vt:lpstr>พ.ย 66</vt:lpstr>
      <vt:lpstr>ธ.ค 66</vt:lpstr>
      <vt:lpstr>ม.ค 67</vt:lpstr>
      <vt:lpstr>ก.พ 67</vt:lpstr>
      <vt:lpstr>มี.ค 67</vt:lpstr>
      <vt:lpstr>'ต.ค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2023-06-15T09:47:59Z</cp:lastPrinted>
  <dcterms:created xsi:type="dcterms:W3CDTF">2023-02-18T08:25:25Z</dcterms:created>
  <dcterms:modified xsi:type="dcterms:W3CDTF">2024-04-02T03:14:35Z</dcterms:modified>
</cp:coreProperties>
</file>