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7\รายงานคงเหลือ MMC  รายเดือน ปีงบ 67\"/>
    </mc:Choice>
  </mc:AlternateContent>
  <bookViews>
    <workbookView xWindow="0" yWindow="0" windowWidth="23040" windowHeight="8775" activeTab="6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  <sheet name="เม.ย 67" sheetId="7" r:id="rId7"/>
  </sheets>
  <definedNames>
    <definedName name="_xlnm.Print_Area" localSheetId="0">'ต.ค 66'!$A$1:$J$38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7" l="1"/>
  <c r="G37" i="7"/>
  <c r="E37" i="7"/>
  <c r="D37" i="7"/>
  <c r="C37" i="7"/>
  <c r="B37" i="7"/>
  <c r="I36" i="7"/>
  <c r="J36" i="7" s="1"/>
  <c r="K36" i="7" s="1"/>
  <c r="I35" i="7"/>
  <c r="J35" i="7" s="1"/>
  <c r="K35" i="7" s="1"/>
  <c r="F34" i="7"/>
  <c r="I34" i="7" s="1"/>
  <c r="J34" i="7" s="1"/>
  <c r="K34" i="7" s="1"/>
  <c r="I33" i="7"/>
  <c r="J33" i="7" s="1"/>
  <c r="I32" i="7"/>
  <c r="J32" i="7" s="1"/>
  <c r="K32" i="7" s="1"/>
  <c r="I31" i="7"/>
  <c r="J31" i="7" s="1"/>
  <c r="I30" i="7"/>
  <c r="J30" i="7" s="1"/>
  <c r="K30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23" i="7"/>
  <c r="J23" i="7" s="1"/>
  <c r="K23" i="7" s="1"/>
  <c r="I22" i="7"/>
  <c r="I21" i="7"/>
  <c r="I20" i="7"/>
  <c r="J20" i="7" s="1"/>
  <c r="K20" i="7" s="1"/>
  <c r="I19" i="7"/>
  <c r="J19" i="7" s="1"/>
  <c r="K19" i="7" s="1"/>
  <c r="I18" i="7"/>
  <c r="J18" i="7" s="1"/>
  <c r="I17" i="7"/>
  <c r="J17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2" i="7"/>
  <c r="J12" i="7" s="1"/>
  <c r="K12" i="7" s="1"/>
  <c r="I11" i="7"/>
  <c r="J11" i="7" s="1"/>
  <c r="K11" i="7" s="1"/>
  <c r="I10" i="7"/>
  <c r="J10" i="7" s="1"/>
  <c r="K10" i="7" s="1"/>
  <c r="I9" i="7"/>
  <c r="J9" i="7" s="1"/>
  <c r="K9" i="7" s="1"/>
  <c r="I8" i="7"/>
  <c r="J8" i="7" s="1"/>
  <c r="K8" i="7" s="1"/>
  <c r="F37" i="7" l="1"/>
  <c r="I37" i="7" s="1"/>
  <c r="J37" i="7" s="1"/>
  <c r="K37" i="7" s="1"/>
  <c r="H37" i="6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J19" i="5"/>
  <c r="K19" i="5" s="1"/>
  <c r="I19" i="5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<sst xmlns="http://schemas.openxmlformats.org/spreadsheetml/2006/main" count="329" uniqueCount="50">
  <si>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</si>
  <si>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</si>
  <si>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</si>
  <si>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</si>
  <si>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</si>
  <si>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</si>
  <si>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</si>
  <si>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</si>
  <si>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</si>
  <si>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</si>
  <si>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</si>
  <si>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</si>
  <si>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</si>
  <si>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</si>
  <si>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</si>
  <si>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</si>
  <si>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</si>
  <si>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</si>
  <si>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</si>
  <si>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</si>
  <si>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</si>
  <si>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</si>
  <si>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</si>
  <si>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</si>
  <si>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</si>
  <si>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</si>
  <si>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</si>
  <si>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</si>
  <si>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</si>
  <si>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</si>
  <si>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</si>
  <si>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</si>
  <si>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</si>
  <si>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</si>
  <si>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</si>
  <si>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</si>
  <si>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</si>
  <si>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</si>
  <si>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</si>
  <si>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</si>
  <si>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</si>
  <si>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</si>
  <si>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</si>
  <si>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</si>
  <si>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</si>
  <si>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</si>
  <si>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</si>
  <si>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</si>
  <si>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</si>
  <si>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เม.ย 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</si>
</sst>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A2CAF11-CD39-4148-B49C-82990432907B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5806F45-ABF0-431E-83D2-3ABBEFCBC938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23A02E0A-9E31-4524-8E32-17CCEAA7EF25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1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52" t="s">
        <v>41</v>
      </c>
      <c r="G6" s="52"/>
      <c r="H6" s="52"/>
      <c r="I6" s="52"/>
      <c r="J6" s="52"/>
    </row>
    <row r="7" spans="1:12" ht="48" x14ac:dyDescent="0.35">
      <c r="A7" s="51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0" t="s">
        <v>40</v>
      </c>
      <c r="B38" s="50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1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52" t="s">
        <v>41</v>
      </c>
      <c r="G6" s="52"/>
      <c r="H6" s="52"/>
      <c r="I6" s="52"/>
      <c r="J6" s="52"/>
    </row>
    <row r="7" spans="1:12" ht="48" x14ac:dyDescent="0.35">
      <c r="A7" s="51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0" t="s">
        <v>43</v>
      </c>
      <c r="B38" s="50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1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52" t="s">
        <v>41</v>
      </c>
      <c r="G6" s="52"/>
      <c r="H6" s="52"/>
      <c r="I6" s="52"/>
      <c r="J6" s="52"/>
    </row>
    <row r="7" spans="1:12" ht="48" x14ac:dyDescent="0.35">
      <c r="A7" s="51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50" t="s">
        <v>44</v>
      </c>
      <c r="B38" s="50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1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52" t="s">
        <v>41</v>
      </c>
      <c r="G6" s="52"/>
      <c r="H6" s="52"/>
      <c r="I6" s="52"/>
      <c r="J6" s="52"/>
    </row>
    <row r="7" spans="1:12" ht="48" x14ac:dyDescent="0.35">
      <c r="A7" s="51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50" t="s">
        <v>46</v>
      </c>
      <c r="B38" s="50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9" workbookViewId="0">
      <selection activeCell="F41" sqref="F4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1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52" t="s">
        <v>41</v>
      </c>
      <c r="G6" s="52"/>
      <c r="H6" s="52"/>
      <c r="I6" s="52"/>
      <c r="J6" s="52"/>
    </row>
    <row r="7" spans="1:12" ht="48" x14ac:dyDescent="0.35">
      <c r="A7" s="51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50" t="s">
        <v>47</v>
      </c>
      <c r="B38" s="50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1" workbookViewId="0">
      <selection activeCell="P26" sqref="P26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1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52" t="s">
        <v>41</v>
      </c>
      <c r="G6" s="52"/>
      <c r="H6" s="52"/>
      <c r="I6" s="52"/>
      <c r="J6" s="52"/>
    </row>
    <row r="7" spans="1:12" ht="48" x14ac:dyDescent="0.35">
      <c r="A7" s="51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50" t="s">
        <v>48</v>
      </c>
      <c r="B38" s="50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L27" sqref="L27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1" t="s">
        <v>0</v>
      </c>
      <c r="B6" s="49" t="s">
        <v>1</v>
      </c>
      <c r="C6" s="49" t="s">
        <v>2</v>
      </c>
      <c r="D6" s="49" t="s">
        <v>3</v>
      </c>
      <c r="E6" s="49" t="s">
        <v>39</v>
      </c>
      <c r="F6" s="52" t="s">
        <v>41</v>
      </c>
      <c r="G6" s="52"/>
      <c r="H6" s="52"/>
      <c r="I6" s="52"/>
      <c r="J6" s="52"/>
    </row>
    <row r="7" spans="1:12" ht="48" x14ac:dyDescent="0.35">
      <c r="A7" s="51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8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7644723.6600000001</v>
      </c>
      <c r="H8" s="13">
        <v>7924721.5699999994</v>
      </c>
      <c r="I8" s="31">
        <f>+F8-G8-H8</f>
        <v>9913854.7699999996</v>
      </c>
      <c r="J8" s="32">
        <f>+I8*100/F8</f>
        <v>38.903339716598715</v>
      </c>
      <c r="K8" s="4">
        <f>100-J8</f>
        <v>61.096660283401285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632904.16999999993</v>
      </c>
      <c r="H9" s="13">
        <v>3232350.06</v>
      </c>
      <c r="I9" s="31">
        <f>+F9-G9-H9</f>
        <v>6034745.7699999996</v>
      </c>
      <c r="J9" s="32">
        <f>+I9*100/F9</f>
        <v>60.957027979797978</v>
      </c>
      <c r="K9" s="4">
        <f t="shared" ref="K9:K15" si="0">100-J9</f>
        <v>39.042972020202022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620344.19999999995</v>
      </c>
      <c r="H10" s="13">
        <v>1933040.4899999998</v>
      </c>
      <c r="I10" s="33">
        <f t="shared" ref="I10:I35" si="1">+F10-G10-H10</f>
        <v>1946615.31</v>
      </c>
      <c r="J10" s="34">
        <f>+I10*100/F10</f>
        <v>43.258118000000003</v>
      </c>
      <c r="K10" s="4">
        <f t="shared" si="0"/>
        <v>56.741881999999997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11235</v>
      </c>
      <c r="H11" s="18">
        <v>26476.599999999995</v>
      </c>
      <c r="I11" s="31">
        <f t="shared" si="1"/>
        <v>212288.4</v>
      </c>
      <c r="J11" s="32">
        <f t="shared" ref="J11:J33" si="2">+I11*100/F11</f>
        <v>84.915360000000007</v>
      </c>
      <c r="K11" s="22">
        <f t="shared" si="0"/>
        <v>15.084639999999993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944589</v>
      </c>
      <c r="H19" s="13">
        <v>303100.28000000003</v>
      </c>
      <c r="I19" s="31">
        <f t="shared" si="1"/>
        <v>2570.7199999999721</v>
      </c>
      <c r="J19" s="32">
        <f t="shared" si="2"/>
        <v>0.20561483211491785</v>
      </c>
      <c r="K19" s="4">
        <f t="shared" ref="K19:K36" si="3">100-J19</f>
        <v>99.794385167885082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6674</v>
      </c>
      <c r="H23" s="18">
        <v>81037</v>
      </c>
      <c r="I23" s="31">
        <f t="shared" si="1"/>
        <v>77289</v>
      </c>
      <c r="J23" s="32">
        <f t="shared" si="2"/>
        <v>46.841818181818184</v>
      </c>
      <c r="K23" s="22">
        <f t="shared" si="3"/>
        <v>53.158181818181816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7660</v>
      </c>
      <c r="H25" s="13">
        <v>8074</v>
      </c>
      <c r="I25" s="31">
        <f t="shared" si="1"/>
        <v>266</v>
      </c>
      <c r="J25" s="32">
        <f>+I25*100/G25</f>
        <v>3.4725848563968666</v>
      </c>
      <c r="K25" s="4">
        <f t="shared" si="3"/>
        <v>96.527415143603136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32865</v>
      </c>
      <c r="I26" s="31">
        <f t="shared" si="1"/>
        <v>54135</v>
      </c>
      <c r="J26" s="32" t="e">
        <f>+I26*100/G26</f>
        <v>#DIV/0!</v>
      </c>
      <c r="K26" s="4" t="e">
        <f t="shared" si="3"/>
        <v>#DIV/0!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3900</v>
      </c>
      <c r="H31" s="13">
        <v>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1080</v>
      </c>
      <c r="H33" s="13">
        <v>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230453.90000000002</v>
      </c>
      <c r="H34" s="13">
        <v>480136.58000000007</v>
      </c>
      <c r="I34" s="31">
        <f>+F34-G34-H34</f>
        <v>89409.519999999902</v>
      </c>
      <c r="J34" s="32">
        <f>+I34*100/F34</f>
        <v>11.176189999999988</v>
      </c>
      <c r="K34" s="4">
        <f t="shared" si="3"/>
        <v>88.823810000000009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4900</v>
      </c>
      <c r="H36" s="39">
        <v>53760</v>
      </c>
      <c r="I36" s="31">
        <f>+F36-H36-G36</f>
        <v>141340</v>
      </c>
      <c r="J36" s="32">
        <f>+I36*100/F36</f>
        <v>70.67</v>
      </c>
      <c r="K36" s="4">
        <f t="shared" si="3"/>
        <v>29.33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10108463.93</v>
      </c>
      <c r="H37" s="16">
        <f>SUM(H8:H36)</f>
        <v>14351889.09</v>
      </c>
      <c r="I37" s="28">
        <f>+F37-G37-H37</f>
        <v>19122946.98</v>
      </c>
      <c r="J37" s="24">
        <f>+I37*100/F37</f>
        <v>43.87677615049801</v>
      </c>
      <c r="K37" s="4">
        <f>100-J37</f>
        <v>56.12322384950199</v>
      </c>
    </row>
    <row r="38" spans="1:11" ht="42" customHeight="1" x14ac:dyDescent="0.35">
      <c r="A38" s="50" t="s">
        <v>49</v>
      </c>
      <c r="B38" s="50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ต.ค 66</vt:lpstr>
      <vt:lpstr>พ.ย 66</vt:lpstr>
      <vt:lpstr>ธ.ค 66</vt:lpstr>
      <vt:lpstr>ม.ค 67</vt:lpstr>
      <vt:lpstr>ก.พ 67</vt:lpstr>
      <vt:lpstr>มี.ค 67</vt:lpstr>
      <vt:lpstr>เม.ย 67</vt:lpstr>
      <vt:lpstr>'ต.ค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2023-06-15T09:47:59Z</cp:lastPrinted>
  <dcterms:created xsi:type="dcterms:W3CDTF">2023-02-18T08:25:25Z</dcterms:created>
  <dcterms:modified xsi:type="dcterms:W3CDTF">2024-05-21T04:18:06Z</dcterms:modified>
</cp:coreProperties>
</file>