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7\รายงานคงเหลือ MMC  รายเดือน ปีงบ 67\"/>
    </mc:Choice>
  </mc:AlternateContent>
  <bookViews>
    <workbookView xWindow="0" yWindow="0" windowWidth="23040" windowHeight="8775" activeTab="7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  <sheet name="เม.ย 67" sheetId="7" r:id="rId7"/>
    <sheet name="พ.ค 67" sheetId="8" r:id="rId8"/>
  </sheets>
  <definedNames>
    <definedName name="_xlnm.Print_Area" localSheetId="0">'ต.ค 66'!$A$1:$J$38</definedName>
    <definedName name="_xlnm.Print_Area" localSheetId="7">'พ.ค 67'!$A$1:$J$38</definedName>
    <definedName name="_xlnm.Print_Area" localSheetId="5">'มี.ค 67'!$A$1:$J$38</definedName>
    <definedName name="_xlnm.Print_Area" localSheetId="6">'เม.ย 67'!$A$1:$J$38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H37" i="8" l="1"/>
  <c r="G37" i="8"/>
  <c r="E37" i="8"/>
  <c r="D37" i="8"/>
  <c r="C37" i="8"/>
  <c r="B37" i="8"/>
  <c r="I36" i="8"/>
  <c r="J36" i="8" s="1"/>
  <c r="K36" i="8" s="1"/>
  <c r="I35" i="8"/>
  <c r="J35" i="8" s="1"/>
  <c r="K35" i="8" s="1"/>
  <c r="F34" i="8"/>
  <c r="F37" i="8" s="1"/>
  <c r="I33" i="8"/>
  <c r="J33" i="8" s="1"/>
  <c r="I32" i="8"/>
  <c r="J32" i="8" s="1"/>
  <c r="K32" i="8" s="1"/>
  <c r="I31" i="8"/>
  <c r="J31" i="8" s="1"/>
  <c r="I30" i="8"/>
  <c r="J30" i="8" s="1"/>
  <c r="K30" i="8" s="1"/>
  <c r="I29" i="8"/>
  <c r="J29" i="8" s="1"/>
  <c r="K29" i="8" s="1"/>
  <c r="I28" i="8"/>
  <c r="J28" i="8" s="1"/>
  <c r="K28" i="8" s="1"/>
  <c r="I27" i="8"/>
  <c r="J27" i="8" s="1"/>
  <c r="K27" i="8" s="1"/>
  <c r="I26" i="8"/>
  <c r="J26" i="8" s="1"/>
  <c r="K26" i="8" s="1"/>
  <c r="I25" i="8"/>
  <c r="J25" i="8" s="1"/>
  <c r="K25" i="8" s="1"/>
  <c r="I24" i="8"/>
  <c r="J24" i="8" s="1"/>
  <c r="K24" i="8" s="1"/>
  <c r="I23" i="8"/>
  <c r="J23" i="8" s="1"/>
  <c r="K23" i="8" s="1"/>
  <c r="I22" i="8"/>
  <c r="I21" i="8"/>
  <c r="I20" i="8"/>
  <c r="J20" i="8" s="1"/>
  <c r="K20" i="8" s="1"/>
  <c r="I19" i="8"/>
  <c r="J19" i="8" s="1"/>
  <c r="K19" i="8" s="1"/>
  <c r="I18" i="8"/>
  <c r="J18" i="8" s="1"/>
  <c r="I17" i="8"/>
  <c r="J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J11" i="8"/>
  <c r="K11" i="8" s="1"/>
  <c r="I11" i="8"/>
  <c r="I10" i="8"/>
  <c r="J10" i="8" s="1"/>
  <c r="K10" i="8" s="1"/>
  <c r="I9" i="8"/>
  <c r="J9" i="8" s="1"/>
  <c r="K9" i="8" s="1"/>
  <c r="I8" i="8"/>
  <c r="J8" i="8" s="1"/>
  <c r="K8" i="8" s="1"/>
  <c r="I37" i="8" l="1"/>
  <c r="J37" i="8" s="1"/>
  <c r="K37" i="8" s="1"/>
  <c r="I34" i="8"/>
  <c r="J34" i="8" s="1"/>
  <c r="K34" i="8" s="1"/>
  <c r="H37" i="7"/>
  <c r="G37" i="7"/>
  <c r="E37" i="7"/>
  <c r="D37" i="7"/>
  <c r="C37" i="7"/>
  <c r="B37" i="7"/>
  <c r="I36" i="7"/>
  <c r="J36" i="7" s="1"/>
  <c r="K36" i="7" s="1"/>
  <c r="I35" i="7"/>
  <c r="J35" i="7" s="1"/>
  <c r="K35" i="7" s="1"/>
  <c r="F34" i="7"/>
  <c r="I34" i="7" s="1"/>
  <c r="J34" i="7" s="1"/>
  <c r="K34" i="7" s="1"/>
  <c r="I33" i="7"/>
  <c r="J33" i="7" s="1"/>
  <c r="I32" i="7"/>
  <c r="J32" i="7" s="1"/>
  <c r="K32" i="7" s="1"/>
  <c r="I31" i="7"/>
  <c r="J31" i="7" s="1"/>
  <c r="I30" i="7"/>
  <c r="J30" i="7" s="1"/>
  <c r="K30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23" i="7"/>
  <c r="J23" i="7" s="1"/>
  <c r="K23" i="7" s="1"/>
  <c r="I22" i="7"/>
  <c r="I21" i="7"/>
  <c r="I20" i="7"/>
  <c r="J20" i="7" s="1"/>
  <c r="K20" i="7" s="1"/>
  <c r="I19" i="7"/>
  <c r="J19" i="7" s="1"/>
  <c r="K19" i="7" s="1"/>
  <c r="I18" i="7"/>
  <c r="J18" i="7" s="1"/>
  <c r="I17" i="7"/>
  <c r="J17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2" i="7"/>
  <c r="J12" i="7" s="1"/>
  <c r="K12" i="7" s="1"/>
  <c r="I11" i="7"/>
  <c r="J11" i="7" s="1"/>
  <c r="K11" i="7" s="1"/>
  <c r="I10" i="7"/>
  <c r="J10" i="7" s="1"/>
  <c r="K10" i="7" s="1"/>
  <c r="I9" i="7"/>
  <c r="J9" i="7" s="1"/>
  <c r="K9" i="7" s="1"/>
  <c r="I8" i="7"/>
  <c r="J8" i="7" s="1"/>
  <c r="K8" i="7" s="1"/>
  <c r="F37" i="7" l="1"/>
  <c r="I37" i="7" s="1"/>
  <c r="J37" i="7" s="1"/>
  <c r="K37" i="7" s="1"/>
  <c r="H37" i="6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J19" i="5"/>
  <c r="K19" i="5" s="1"/>
  <c r="I19" i="5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<sst xmlns="http://schemas.openxmlformats.org/spreadsheetml/2006/main" count="376" uniqueCount="51">
  <si>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</si>
  <si>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</si>
  <si>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</si>
  <si>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</si>
  <si>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</si>
  <si>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</si>
  <si>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</si>
  <si>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</si>
  <si>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</si>
  <si>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</si>
  <si>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</si>
  <si>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</si>
  <si>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</si>
  <si>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</si>
  <si>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</si>
  <si>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</si>
  <si>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</si>
  <si>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</si>
  <si>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</si>
  <si>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</si>
  <si>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</si>
  <si>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</si>
  <si>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</si>
  <si>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</si>
  <si>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</si>
  <si>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</si>
  <si>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</si>
  <si>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</si>
  <si>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</si>
  <si>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</si>
  <si>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</si>
  <si>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</si>
  <si>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</si>
  <si>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</si>
  <si>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</si>
  <si>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</si>
  <si>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</si>
  <si>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</si>
  <si>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</si>
  <si>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</si>
  <si>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</si>
  <si>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</si>
  <si>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</si>
  <si>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</si>
  <si>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</si>
  <si>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</si>
  <si>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</si>
  <si>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</si>
  <si>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</si>
  <si>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เม.ย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</si>
  <si>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พ.ค 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</si>
</sst>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left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A2CAF11-CD39-4148-B49C-82990432907B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5806F45-ABF0-431E-83D2-3ABBEFCBC938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23A02E0A-9E31-4524-8E32-17CCEAA7EF25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4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55" t="s">
        <v>41</v>
      </c>
      <c r="G6" s="55"/>
      <c r="H6" s="55"/>
      <c r="I6" s="55"/>
      <c r="J6" s="55"/>
    </row>
    <row r="7" spans="1:12" ht="48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3" t="s">
        <v>40</v>
      </c>
      <c r="B38" s="5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4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55" t="s">
        <v>41</v>
      </c>
      <c r="G6" s="55"/>
      <c r="H6" s="55"/>
      <c r="I6" s="55"/>
      <c r="J6" s="55"/>
    </row>
    <row r="7" spans="1:12" ht="48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3" t="s">
        <v>43</v>
      </c>
      <c r="B38" s="5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4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55" t="s">
        <v>41</v>
      </c>
      <c r="G6" s="55"/>
      <c r="H6" s="55"/>
      <c r="I6" s="55"/>
      <c r="J6" s="55"/>
    </row>
    <row r="7" spans="1:12" ht="48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53" t="s">
        <v>44</v>
      </c>
      <c r="B38" s="5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4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55" t="s">
        <v>41</v>
      </c>
      <c r="G6" s="55"/>
      <c r="H6" s="55"/>
      <c r="I6" s="55"/>
      <c r="J6" s="55"/>
    </row>
    <row r="7" spans="1:12" ht="48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53" t="s">
        <v>46</v>
      </c>
      <c r="B38" s="5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9" workbookViewId="0">
      <selection activeCell="F41" sqref="F4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4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55" t="s">
        <v>41</v>
      </c>
      <c r="G6" s="55"/>
      <c r="H6" s="55"/>
      <c r="I6" s="55"/>
      <c r="J6" s="55"/>
    </row>
    <row r="7" spans="1:12" ht="48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53" t="s">
        <v>47</v>
      </c>
      <c r="B38" s="5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M8" sqref="M8"/>
    </sheetView>
  </sheetViews>
  <sheetFormatPr defaultColWidth="8.875" defaultRowHeight="21" x14ac:dyDescent="0.35"/>
  <cols>
    <col min="1" max="1" width="39.25" style="5" customWidth="1"/>
    <col min="2" max="3" width="20.25" style="1" customWidth="1"/>
    <col min="4" max="5" width="17.625" style="1" customWidth="1"/>
    <col min="6" max="6" width="17.75" style="2" customWidth="1"/>
    <col min="7" max="7" width="21.25" style="2" customWidth="1"/>
    <col min="8" max="8" width="18.625" style="2" customWidth="1"/>
    <col min="9" max="9" width="21.125" style="27" customWidth="1"/>
    <col min="10" max="10" width="2.5" style="20" hidden="1" customWidth="1"/>
    <col min="11" max="11" width="14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4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55" t="s">
        <v>41</v>
      </c>
      <c r="G6" s="55"/>
      <c r="H6" s="55"/>
      <c r="I6" s="55"/>
      <c r="J6" s="55"/>
    </row>
    <row r="7" spans="1:12" ht="60.75" customHeight="1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53" t="s">
        <v>48</v>
      </c>
      <c r="B38" s="5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" right="0.46" top="0.18" bottom="0.17" header="0.17" footer="0.17"/>
  <pageSetup paperSize="9" scale="68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D11" sqref="D11"/>
    </sheetView>
  </sheetViews>
  <sheetFormatPr defaultColWidth="8.875" defaultRowHeight="21" x14ac:dyDescent="0.35"/>
  <cols>
    <col min="1" max="1" width="31" style="52" customWidth="1"/>
    <col min="2" max="2" width="22.75" style="1" customWidth="1"/>
    <col min="3" max="3" width="21" style="1" customWidth="1"/>
    <col min="4" max="4" width="21.125" style="1" customWidth="1"/>
    <col min="5" max="5" width="25.125" style="1" customWidth="1"/>
    <col min="6" max="6" width="24.875" style="2" customWidth="1"/>
    <col min="7" max="7" width="24.125" style="2" customWidth="1"/>
    <col min="8" max="8" width="23.25" style="2" customWidth="1"/>
    <col min="9" max="9" width="23.875" style="27" customWidth="1"/>
    <col min="10" max="10" width="2.375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4" t="s">
        <v>0</v>
      </c>
      <c r="B6" s="48" t="s">
        <v>1</v>
      </c>
      <c r="C6" s="48" t="s">
        <v>2</v>
      </c>
      <c r="D6" s="48" t="s">
        <v>3</v>
      </c>
      <c r="E6" s="48" t="s">
        <v>39</v>
      </c>
      <c r="F6" s="55" t="s">
        <v>41</v>
      </c>
      <c r="G6" s="55"/>
      <c r="H6" s="55"/>
      <c r="I6" s="55"/>
      <c r="J6" s="55"/>
    </row>
    <row r="7" spans="1:12" ht="63" customHeight="1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7644723.6600000001</v>
      </c>
      <c r="H8" s="13">
        <v>7924721.5699999994</v>
      </c>
      <c r="I8" s="31">
        <f>+F8-G8-H8</f>
        <v>9913854.7699999996</v>
      </c>
      <c r="J8" s="32">
        <f>+I8*100/F8</f>
        <v>38.903339716598715</v>
      </c>
      <c r="K8" s="4">
        <f>100-J8</f>
        <v>61.096660283401285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632904.16999999993</v>
      </c>
      <c r="H9" s="13">
        <v>3232350.06</v>
      </c>
      <c r="I9" s="31">
        <f>+F9-G9-H9</f>
        <v>6034745.7699999996</v>
      </c>
      <c r="J9" s="32">
        <f>+I9*100/F9</f>
        <v>60.957027979797978</v>
      </c>
      <c r="K9" s="4">
        <f t="shared" ref="K9:K15" si="0">100-J9</f>
        <v>39.042972020202022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620344.19999999995</v>
      </c>
      <c r="H10" s="13">
        <v>1933040.4899999998</v>
      </c>
      <c r="I10" s="33">
        <f t="shared" ref="I10:I35" si="1">+F10-G10-H10</f>
        <v>1946615.31</v>
      </c>
      <c r="J10" s="34">
        <f>+I10*100/F10</f>
        <v>43.258118000000003</v>
      </c>
      <c r="K10" s="4">
        <f t="shared" si="0"/>
        <v>56.741881999999997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11235</v>
      </c>
      <c r="H11" s="18">
        <v>26476.599999999995</v>
      </c>
      <c r="I11" s="31">
        <f t="shared" si="1"/>
        <v>212288.4</v>
      </c>
      <c r="J11" s="32">
        <f t="shared" ref="J11:J33" si="2">+I11*100/F11</f>
        <v>84.915360000000007</v>
      </c>
      <c r="K11" s="22">
        <f t="shared" si="0"/>
        <v>15.084639999999993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944589</v>
      </c>
      <c r="H19" s="13">
        <v>303100.28000000003</v>
      </c>
      <c r="I19" s="31">
        <f t="shared" si="1"/>
        <v>2570.7199999999721</v>
      </c>
      <c r="J19" s="32">
        <f t="shared" si="2"/>
        <v>0.20561483211491785</v>
      </c>
      <c r="K19" s="4">
        <f t="shared" ref="K19:K36" si="3">100-J19</f>
        <v>99.794385167885082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6674</v>
      </c>
      <c r="H23" s="18">
        <v>81037</v>
      </c>
      <c r="I23" s="31">
        <f t="shared" si="1"/>
        <v>77289</v>
      </c>
      <c r="J23" s="32">
        <f t="shared" si="2"/>
        <v>46.841818181818184</v>
      </c>
      <c r="K23" s="22">
        <f t="shared" si="3"/>
        <v>53.158181818181816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7660</v>
      </c>
      <c r="H25" s="13">
        <v>8074</v>
      </c>
      <c r="I25" s="31">
        <f t="shared" si="1"/>
        <v>266</v>
      </c>
      <c r="J25" s="32">
        <f>+I25*100/G25</f>
        <v>3.4725848563968666</v>
      </c>
      <c r="K25" s="4">
        <f t="shared" si="3"/>
        <v>96.527415143603136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32865</v>
      </c>
      <c r="I26" s="31">
        <f t="shared" si="1"/>
        <v>54135</v>
      </c>
      <c r="J26" s="32" t="e">
        <f>+I26*100/G26</f>
        <v>#DIV/0!</v>
      </c>
      <c r="K26" s="4" t="e">
        <f t="shared" si="3"/>
        <v>#DIV/0!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48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3900</v>
      </c>
      <c r="H31" s="13">
        <v>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1080</v>
      </c>
      <c r="H33" s="13">
        <v>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230453.90000000002</v>
      </c>
      <c r="H34" s="13">
        <v>480136.58000000007</v>
      </c>
      <c r="I34" s="31">
        <f>+F34-G34-H34</f>
        <v>89409.519999999902</v>
      </c>
      <c r="J34" s="32">
        <f>+I34*100/F34</f>
        <v>11.176189999999988</v>
      </c>
      <c r="K34" s="4">
        <f t="shared" si="3"/>
        <v>88.823810000000009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4900</v>
      </c>
      <c r="H36" s="39">
        <v>53760</v>
      </c>
      <c r="I36" s="31">
        <f>+F36-H36-G36</f>
        <v>141340</v>
      </c>
      <c r="J36" s="32">
        <f>+I36*100/F36</f>
        <v>70.67</v>
      </c>
      <c r="K36" s="4">
        <f t="shared" si="3"/>
        <v>29.33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10108463.93</v>
      </c>
      <c r="H37" s="16">
        <f>SUM(H8:H36)</f>
        <v>14351889.09</v>
      </c>
      <c r="I37" s="28">
        <f>+F37-G37-H37</f>
        <v>19122946.98</v>
      </c>
      <c r="J37" s="24">
        <f>+I37*100/F37</f>
        <v>43.87677615049801</v>
      </c>
      <c r="K37" s="4">
        <f>100-J37</f>
        <v>56.12322384950199</v>
      </c>
    </row>
    <row r="38" spans="1:11" ht="42" customHeight="1" x14ac:dyDescent="0.35">
      <c r="A38" s="53" t="s">
        <v>49</v>
      </c>
      <c r="B38" s="53"/>
      <c r="J38" s="22"/>
      <c r="K38" s="4"/>
    </row>
    <row r="40" spans="1:11" x14ac:dyDescent="0.35">
      <c r="A40" s="51"/>
      <c r="F40" s="1"/>
      <c r="G40" s="1"/>
      <c r="H40" s="1"/>
      <c r="I40" s="22"/>
      <c r="J40" s="1"/>
    </row>
    <row r="41" spans="1:11" x14ac:dyDescent="0.35">
      <c r="A41" s="51"/>
      <c r="F41" s="1"/>
      <c r="G41" s="4"/>
      <c r="H41" s="1"/>
      <c r="I41" s="20"/>
      <c r="J41" s="1"/>
    </row>
    <row r="42" spans="1:11" x14ac:dyDescent="0.35">
      <c r="A42" s="51"/>
      <c r="F42" s="1"/>
      <c r="G42" s="1"/>
      <c r="H42" s="1"/>
      <c r="I42" s="20"/>
      <c r="J42" s="1"/>
    </row>
    <row r="43" spans="1:11" x14ac:dyDescent="0.35">
      <c r="A43" s="51"/>
      <c r="F43" s="1"/>
      <c r="G43" s="1"/>
      <c r="H43" s="1"/>
      <c r="I43" s="20"/>
      <c r="J43" s="1"/>
    </row>
    <row r="44" spans="1:11" x14ac:dyDescent="0.35">
      <c r="A44" s="51"/>
      <c r="F44" s="1"/>
      <c r="G44" s="1"/>
      <c r="H44" s="1"/>
      <c r="I44" s="20"/>
      <c r="J44" s="1"/>
    </row>
    <row r="45" spans="1:11" x14ac:dyDescent="0.35">
      <c r="A45" s="51"/>
      <c r="F45" s="1"/>
      <c r="G45" s="1"/>
      <c r="H45" s="1"/>
      <c r="I45" s="20"/>
      <c r="J45" s="1"/>
    </row>
    <row r="46" spans="1:11" x14ac:dyDescent="0.35">
      <c r="A46" s="51"/>
      <c r="F46" s="1"/>
      <c r="G46" s="1"/>
      <c r="H46" s="1"/>
      <c r="I46" s="20"/>
      <c r="J46" s="1"/>
    </row>
    <row r="47" spans="1:11" x14ac:dyDescent="0.35">
      <c r="A47" s="51"/>
      <c r="F47" s="1"/>
      <c r="G47" s="1"/>
      <c r="H47" s="1"/>
      <c r="I47" s="20"/>
      <c r="J47" s="1"/>
    </row>
    <row r="48" spans="1:11" x14ac:dyDescent="0.35">
      <c r="A48" s="51"/>
      <c r="F48" s="1"/>
      <c r="G48" s="1"/>
      <c r="H48" s="1"/>
      <c r="I48" s="20"/>
      <c r="J48" s="1"/>
    </row>
    <row r="49" spans="1:10" x14ac:dyDescent="0.35">
      <c r="A49" s="51"/>
      <c r="F49" s="1"/>
      <c r="G49" s="1"/>
      <c r="H49" s="1"/>
      <c r="I49" s="20"/>
      <c r="J49" s="1"/>
    </row>
    <row r="50" spans="1:10" x14ac:dyDescent="0.35">
      <c r="A50" s="51"/>
      <c r="F50" s="1"/>
      <c r="G50" s="1"/>
      <c r="H50" s="1"/>
      <c r="I50" s="20"/>
      <c r="J50" s="1"/>
    </row>
    <row r="51" spans="1:10" x14ac:dyDescent="0.35">
      <c r="A51" s="51"/>
      <c r="F51" s="1"/>
      <c r="G51" s="1"/>
      <c r="H51" s="1"/>
      <c r="I51" s="20"/>
      <c r="J51" s="1"/>
    </row>
    <row r="52" spans="1:10" x14ac:dyDescent="0.35">
      <c r="A52" s="51"/>
      <c r="F52" s="1"/>
      <c r="G52" s="1"/>
      <c r="H52" s="1"/>
      <c r="I52" s="20"/>
      <c r="J52" s="1"/>
    </row>
    <row r="53" spans="1:10" x14ac:dyDescent="0.35">
      <c r="A53" s="51"/>
      <c r="F53" s="1"/>
      <c r="G53" s="1"/>
      <c r="H53" s="1"/>
      <c r="I53" s="20"/>
      <c r="J53" s="1"/>
    </row>
    <row r="54" spans="1:10" x14ac:dyDescent="0.35">
      <c r="A54" s="51"/>
      <c r="F54" s="1"/>
      <c r="G54" s="1"/>
      <c r="H54" s="1"/>
      <c r="I54" s="20"/>
      <c r="J54" s="1"/>
    </row>
    <row r="55" spans="1:10" x14ac:dyDescent="0.35">
      <c r="A55" s="51"/>
      <c r="F55" s="1"/>
      <c r="G55" s="1"/>
      <c r="H55" s="1"/>
      <c r="I55" s="20"/>
      <c r="J55" s="1"/>
    </row>
    <row r="56" spans="1:10" x14ac:dyDescent="0.35">
      <c r="A56" s="51"/>
      <c r="F56" s="1"/>
      <c r="G56" s="1"/>
      <c r="H56" s="1"/>
      <c r="I56" s="20"/>
      <c r="J56" s="1"/>
    </row>
    <row r="57" spans="1:10" x14ac:dyDescent="0.35">
      <c r="A57" s="5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1" right="0.28999999999999998" top="0.52" bottom="0.27" header="0.3" footer="0.3"/>
  <pageSetup paperSize="9" scale="6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workbookViewId="0">
      <selection activeCell="N9" sqref="N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54" t="s">
        <v>0</v>
      </c>
      <c r="B6" s="50" t="s">
        <v>1</v>
      </c>
      <c r="C6" s="50" t="s">
        <v>2</v>
      </c>
      <c r="D6" s="50" t="s">
        <v>3</v>
      </c>
      <c r="E6" s="50" t="s">
        <v>39</v>
      </c>
      <c r="F6" s="55" t="s">
        <v>41</v>
      </c>
      <c r="G6" s="55"/>
      <c r="H6" s="55"/>
      <c r="I6" s="55"/>
      <c r="J6" s="55"/>
    </row>
    <row r="7" spans="1:12" ht="48" x14ac:dyDescent="0.35">
      <c r="A7" s="54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8004415.5100000007</v>
      </c>
      <c r="H8" s="13">
        <v>9750063.4899999965</v>
      </c>
      <c r="I8" s="31">
        <f>+F8-G8-H8</f>
        <v>7728821.0000000019</v>
      </c>
      <c r="J8" s="32">
        <f>+I8*100/F8</f>
        <v>30.328964459077131</v>
      </c>
      <c r="K8" s="4">
        <f>100-J8</f>
        <v>69.671035540922873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555506.23</v>
      </c>
      <c r="H9" s="13">
        <v>3899864.2300000009</v>
      </c>
      <c r="I9" s="31">
        <f>+F9-G9-H9</f>
        <v>5444629.5399999991</v>
      </c>
      <c r="J9" s="32">
        <f>+I9*100/F9</f>
        <v>54.996257979797967</v>
      </c>
      <c r="K9" s="4">
        <f t="shared" ref="K9:K15" si="0">100-J9</f>
        <v>45.003742020202033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590499</v>
      </c>
      <c r="H10" s="13">
        <v>2166225.9700000002</v>
      </c>
      <c r="I10" s="33">
        <f t="shared" ref="I10:I35" si="1">+F10-G10-H10</f>
        <v>1743275.0299999998</v>
      </c>
      <c r="J10" s="34">
        <f>+I10*100/F10</f>
        <v>38.739445111111102</v>
      </c>
      <c r="K10" s="4">
        <f t="shared" si="0"/>
        <v>61.260554888888898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17013</v>
      </c>
      <c r="H11" s="18">
        <v>30417.299999999992</v>
      </c>
      <c r="I11" s="31">
        <f t="shared" si="1"/>
        <v>202569.7</v>
      </c>
      <c r="J11" s="32">
        <f t="shared" ref="J11:J33" si="2">+I11*100/F11</f>
        <v>81.027879999999996</v>
      </c>
      <c r="K11" s="22">
        <f t="shared" si="0"/>
        <v>18.972120000000004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1079975.3999999999</v>
      </c>
      <c r="H19" s="13">
        <v>387080.28</v>
      </c>
      <c r="I19" s="31">
        <f t="shared" si="1"/>
        <v>636431.32000000007</v>
      </c>
      <c r="J19" s="32">
        <f t="shared" si="2"/>
        <v>30.256013942562994</v>
      </c>
      <c r="K19" s="4">
        <f t="shared" ref="K19:K36" si="3">100-J19</f>
        <v>69.743986057437013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1000</v>
      </c>
      <c r="H23" s="18">
        <v>86631</v>
      </c>
      <c r="I23" s="31">
        <f t="shared" si="1"/>
        <v>77369</v>
      </c>
      <c r="J23" s="32">
        <f t="shared" si="2"/>
        <v>46.890303030303031</v>
      </c>
      <c r="K23" s="22">
        <f t="shared" si="3"/>
        <v>53.109696969696969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7380</v>
      </c>
      <c r="H25" s="13">
        <v>8534</v>
      </c>
      <c r="I25" s="31">
        <f t="shared" si="1"/>
        <v>86</v>
      </c>
      <c r="J25" s="32">
        <f>+I25*100/G25</f>
        <v>1.1653116531165311</v>
      </c>
      <c r="K25" s="4">
        <f t="shared" si="3"/>
        <v>98.834688346883468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34000</v>
      </c>
      <c r="H26" s="13">
        <v>32865</v>
      </c>
      <c r="I26" s="31">
        <f t="shared" si="1"/>
        <v>20135</v>
      </c>
      <c r="J26" s="32">
        <f>+I26*100/G26</f>
        <v>59.220588235294116</v>
      </c>
      <c r="K26" s="4">
        <f t="shared" si="3"/>
        <v>40.779411764705884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175258.85</v>
      </c>
      <c r="H34" s="13">
        <v>537254.03</v>
      </c>
      <c r="I34" s="31">
        <f>+F34-G34-H34</f>
        <v>87487.12</v>
      </c>
      <c r="J34" s="32">
        <f>+I34*100/F34</f>
        <v>10.935890000000001</v>
      </c>
      <c r="K34" s="4">
        <f t="shared" si="3"/>
        <v>89.064109999999999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29387.97</v>
      </c>
      <c r="H36" s="39">
        <v>68400</v>
      </c>
      <c r="I36" s="31">
        <f>+F36-H36-G36</f>
        <v>102212.03</v>
      </c>
      <c r="J36" s="32">
        <f>+I36*100/F36</f>
        <v>51.106014999999999</v>
      </c>
      <c r="K36" s="4">
        <f t="shared" si="3"/>
        <v>48.893985000000001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10512295.970000001</v>
      </c>
      <c r="H37" s="16">
        <f>SUM(H8:H36)</f>
        <v>17248642.809999999</v>
      </c>
      <c r="I37" s="28">
        <f>+F37-G37-H37</f>
        <v>16675588.220000003</v>
      </c>
      <c r="J37" s="24">
        <f>+I37*100/F37</f>
        <v>37.5267586055949</v>
      </c>
      <c r="K37" s="4">
        <f>100-J37</f>
        <v>62.4732413944051</v>
      </c>
    </row>
    <row r="38" spans="1:11" ht="42" customHeight="1" x14ac:dyDescent="0.35">
      <c r="A38" s="53" t="s">
        <v>50</v>
      </c>
      <c r="B38" s="53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ต.ค 66</vt:lpstr>
      <vt:lpstr>พ.ย 66</vt:lpstr>
      <vt:lpstr>ธ.ค 66</vt:lpstr>
      <vt:lpstr>ม.ค 67</vt:lpstr>
      <vt:lpstr>ก.พ 67</vt:lpstr>
      <vt:lpstr>มี.ค 67</vt:lpstr>
      <vt:lpstr>เม.ย 67</vt:lpstr>
      <vt:lpstr>พ.ค 67</vt:lpstr>
      <vt:lpstr>'ต.ค 66'!Print_Area</vt:lpstr>
      <vt:lpstr>'พ.ค 67'!Print_Area</vt:lpstr>
      <vt:lpstr>'มี.ค 67'!Print_Area</vt:lpstr>
      <vt:lpstr>'เม.ย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2024-06-09T05:11:55Z</dcterms:modified>
</cp:coreProperties>
</file>