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9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  <sheet name="มิ.ย 67" sheetId="9" r:id="rId9"/>
    <sheet name="24 ก.ค 67" sheetId="10" r:id="rId10"/>
  </sheets>
  <definedNames>
    <definedName name="_xlnm.Print_Area" localSheetId="9">'24 ก.ค 67'!$A$1:$J$38</definedName>
    <definedName name="_xlnm.Print_Area" localSheetId="0">'ต.ค 66'!$A$1:$J$38</definedName>
    <definedName name="_xlnm.Print_Area" localSheetId="7">'พ.ค 67'!$A$1:$J$38</definedName>
    <definedName name="_xlnm.Print_Area" localSheetId="8">'มิ.ย 67'!$A$1:$J$38</definedName>
    <definedName name="_xlnm.Print_Area" localSheetId="5">'มี.ค 67'!$A$1:$J$38</definedName>
    <definedName name="_xlnm.Print_Area" localSheetId="6">'เม.ย 67'!$A$1:$J$38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0" l="1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8" i="10"/>
  <c r="L37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8" i="10"/>
  <c r="H37" i="10" l="1"/>
  <c r="G37" i="10"/>
  <c r="E37" i="10"/>
  <c r="D37" i="10"/>
  <c r="C37" i="10"/>
  <c r="B37" i="10"/>
  <c r="I36" i="10"/>
  <c r="J36" i="10" s="1"/>
  <c r="K36" i="10" s="1"/>
  <c r="I35" i="10"/>
  <c r="J35" i="10" s="1"/>
  <c r="K35" i="10" s="1"/>
  <c r="F34" i="10"/>
  <c r="I34" i="10" s="1"/>
  <c r="J34" i="10" s="1"/>
  <c r="K34" i="10" s="1"/>
  <c r="I33" i="10"/>
  <c r="J33" i="10" s="1"/>
  <c r="I32" i="10"/>
  <c r="J32" i="10" s="1"/>
  <c r="K32" i="10" s="1"/>
  <c r="I31" i="10"/>
  <c r="J31" i="10" s="1"/>
  <c r="I30" i="10"/>
  <c r="J30" i="10" s="1"/>
  <c r="K30" i="10" s="1"/>
  <c r="I29" i="10"/>
  <c r="J29" i="10" s="1"/>
  <c r="K29" i="10" s="1"/>
  <c r="I28" i="10"/>
  <c r="J28" i="10" s="1"/>
  <c r="K28" i="10" s="1"/>
  <c r="I27" i="10"/>
  <c r="J27" i="10" s="1"/>
  <c r="K27" i="10" s="1"/>
  <c r="I26" i="10"/>
  <c r="J26" i="10" s="1"/>
  <c r="K26" i="10" s="1"/>
  <c r="I25" i="10"/>
  <c r="J25" i="10" s="1"/>
  <c r="K25" i="10" s="1"/>
  <c r="F25" i="10"/>
  <c r="I24" i="10"/>
  <c r="J24" i="10" s="1"/>
  <c r="K24" i="10" s="1"/>
  <c r="I23" i="10"/>
  <c r="J23" i="10" s="1"/>
  <c r="K23" i="10" s="1"/>
  <c r="I22" i="10"/>
  <c r="I21" i="10"/>
  <c r="I20" i="10"/>
  <c r="J20" i="10" s="1"/>
  <c r="K20" i="10" s="1"/>
  <c r="F19" i="10"/>
  <c r="F37" i="10" s="1"/>
  <c r="I18" i="10"/>
  <c r="J18" i="10" s="1"/>
  <c r="I17" i="10"/>
  <c r="J17" i="10" s="1"/>
  <c r="I16" i="10"/>
  <c r="J16" i="10" s="1"/>
  <c r="K16" i="10" s="1"/>
  <c r="I15" i="10"/>
  <c r="J15" i="10" s="1"/>
  <c r="K15" i="10" s="1"/>
  <c r="I14" i="10"/>
  <c r="J14" i="10" s="1"/>
  <c r="K14" i="10" s="1"/>
  <c r="I13" i="10"/>
  <c r="J13" i="10" s="1"/>
  <c r="K13" i="10" s="1"/>
  <c r="I12" i="10"/>
  <c r="J12" i="10" s="1"/>
  <c r="K12" i="10" s="1"/>
  <c r="I11" i="10"/>
  <c r="J11" i="10" s="1"/>
  <c r="K11" i="10" s="1"/>
  <c r="I10" i="10"/>
  <c r="J10" i="10" s="1"/>
  <c r="K10" i="10" s="1"/>
  <c r="I9" i="10"/>
  <c r="J9" i="10" s="1"/>
  <c r="K9" i="10" s="1"/>
  <c r="I8" i="10"/>
  <c r="J8" i="10" s="1"/>
  <c r="K8" i="10" s="1"/>
  <c r="I37" i="10" l="1"/>
  <c r="J37" i="10" s="1"/>
  <c r="K37" i="10" s="1"/>
  <c r="I19" i="10"/>
  <c r="J19" i="10" s="1"/>
  <c r="K19" i="10" s="1"/>
  <c r="F25" i="9"/>
  <c r="F37" i="9" s="1"/>
  <c r="H37" i="9"/>
  <c r="G37" i="9"/>
  <c r="E37" i="9"/>
  <c r="D37" i="9"/>
  <c r="C37" i="9"/>
  <c r="B37" i="9"/>
  <c r="I36" i="9"/>
  <c r="J36" i="9" s="1"/>
  <c r="K36" i="9" s="1"/>
  <c r="I35" i="9"/>
  <c r="J35" i="9" s="1"/>
  <c r="K35" i="9" s="1"/>
  <c r="F34" i="9"/>
  <c r="I34" i="9" s="1"/>
  <c r="J34" i="9" s="1"/>
  <c r="K34" i="9" s="1"/>
  <c r="I33" i="9"/>
  <c r="J33" i="9" s="1"/>
  <c r="I32" i="9"/>
  <c r="J32" i="9" s="1"/>
  <c r="K32" i="9" s="1"/>
  <c r="I31" i="9"/>
  <c r="J31" i="9" s="1"/>
  <c r="I30" i="9"/>
  <c r="J30" i="9" s="1"/>
  <c r="K30" i="9" s="1"/>
  <c r="I29" i="9"/>
  <c r="J29" i="9" s="1"/>
  <c r="K29" i="9" s="1"/>
  <c r="I28" i="9"/>
  <c r="J28" i="9" s="1"/>
  <c r="K28" i="9" s="1"/>
  <c r="I27" i="9"/>
  <c r="J27" i="9" s="1"/>
  <c r="K27" i="9" s="1"/>
  <c r="I26" i="9"/>
  <c r="J26" i="9" s="1"/>
  <c r="K26" i="9" s="1"/>
  <c r="I24" i="9"/>
  <c r="J24" i="9" s="1"/>
  <c r="K24" i="9" s="1"/>
  <c r="I23" i="9"/>
  <c r="J23" i="9" s="1"/>
  <c r="K23" i="9" s="1"/>
  <c r="I22" i="9"/>
  <c r="I21" i="9"/>
  <c r="I20" i="9"/>
  <c r="J20" i="9" s="1"/>
  <c r="K20" i="9" s="1"/>
  <c r="F19" i="9"/>
  <c r="I19" i="9" s="1"/>
  <c r="J19" i="9" s="1"/>
  <c r="K19" i="9" s="1"/>
  <c r="I18" i="9"/>
  <c r="J18" i="9" s="1"/>
  <c r="I17" i="9"/>
  <c r="J17" i="9" s="1"/>
  <c r="I16" i="9"/>
  <c r="J16" i="9" s="1"/>
  <c r="K16" i="9" s="1"/>
  <c r="I15" i="9"/>
  <c r="J15" i="9" s="1"/>
  <c r="K15" i="9" s="1"/>
  <c r="I14" i="9"/>
  <c r="J14" i="9" s="1"/>
  <c r="K14" i="9" s="1"/>
  <c r="I13" i="9"/>
  <c r="J13" i="9" s="1"/>
  <c r="K13" i="9" s="1"/>
  <c r="I12" i="9"/>
  <c r="J12" i="9" s="1"/>
  <c r="K12" i="9" s="1"/>
  <c r="I11" i="9"/>
  <c r="J11" i="9" s="1"/>
  <c r="K11" i="9" s="1"/>
  <c r="I10" i="9"/>
  <c r="J10" i="9" s="1"/>
  <c r="K10" i="9" s="1"/>
  <c r="I9" i="9"/>
  <c r="J9" i="9" s="1"/>
  <c r="K9" i="9" s="1"/>
  <c r="I8" i="9"/>
  <c r="J8" i="9" s="1"/>
  <c r="K8" i="9" s="1"/>
  <c r="I25" i="9" l="1"/>
  <c r="J25" i="9" s="1"/>
  <c r="K25" i="9" s="1"/>
  <c r="I37" i="9"/>
  <c r="J37" i="9" s="1"/>
  <c r="K37" i="9" s="1"/>
  <c r="F19" i="8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<sst xmlns="http://schemas.openxmlformats.org/spreadsheetml/2006/main" count="472" uniqueCount="55">
  <si>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</si>
  <si>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</si>
  <si>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</si>
  <si>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</si>
  <si>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</si>
  <si>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</si>
  <si>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</si>
  <si>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</si>
  <si>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</si>
  <si>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</si>
  <si>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</si>
  <si>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</si>
  <si>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</si>
  <si>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</si>
  <si>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</si>
  <si>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</si>
  <si>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</si>
  <si>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</si>
  <si>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</si>
  <si>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</si>
  <si>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</si>
  <si>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</si>
  <si>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</si>
  <si>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</si>
  <si>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</si>
  <si>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</si>
  <si>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</si>
  <si>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</si>
  <si>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</si>
  <si>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</si>
  <si>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</si>
  <si>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</si>
  <si>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</si>
  <si>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</si>
  <si>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</si>
  <si>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</si>
  <si>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</si>
  <si>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</si>
  <si>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</si>
  <si>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</si>
  <si>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</si>
  <si>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</si>
  <si>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</si>
  <si>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</si>
  <si>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</si>
  <si>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</si>
  <si>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</si>
  <si>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</si>
  <si>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</si>
  <si>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</si>
  <si>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</si>
  <si>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มิ.ย  67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</si>
  <si>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24 ก.ค  67
</t>
    </r>
  </si>
  <si>
    <t xml:space="preserve">ร้อยละของการจ่ายจริง </t>
  </si>
  <si>
    <t>ร้อยละของเงินคงเหลือ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</si>
</sst>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b/>
      <sz val="16"/>
      <color rgb="FFFF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0" applyNumberFormat="1" applyFont="1" applyFill="1" applyBorder="1"/>
    <xf numFmtId="43" fontId="5" fillId="3" borderId="1" xfId="0" applyNumberFormat="1" applyFont="1" applyFill="1" applyBorder="1"/>
    <xf numFmtId="43" fontId="14" fillId="3" borderId="1" xfId="1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7" t="s">
        <v>40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7" t="s">
        <v>43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57" t="s">
        <v>44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57" t="s">
        <v>46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57" t="s">
        <v>47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59" t="s">
        <v>41</v>
      </c>
      <c r="G6" s="59"/>
      <c r="H6" s="59"/>
      <c r="I6" s="59"/>
      <c r="J6" s="59"/>
    </row>
    <row r="7" spans="1:12" ht="60.75" customHeight="1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57" t="s">
        <v>48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8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59" t="s">
        <v>41</v>
      </c>
      <c r="G6" s="59"/>
      <c r="H6" s="59"/>
      <c r="I6" s="59"/>
      <c r="J6" s="59"/>
    </row>
    <row r="7" spans="1:12" ht="63" customHeight="1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57" t="s">
        <v>49</v>
      </c>
      <c r="B38" s="57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58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57" t="s">
        <v>50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23" workbookViewId="0">
      <selection activeCell="N25" sqref="N2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58" t="s">
        <v>0</v>
      </c>
      <c r="B6" s="54" t="s">
        <v>1</v>
      </c>
      <c r="C6" s="54" t="s">
        <v>2</v>
      </c>
      <c r="D6" s="54" t="s">
        <v>3</v>
      </c>
      <c r="E6" s="54" t="s">
        <v>39</v>
      </c>
      <c r="F6" s="59" t="s">
        <v>41</v>
      </c>
      <c r="G6" s="59"/>
      <c r="H6" s="59"/>
      <c r="I6" s="59"/>
      <c r="J6" s="59"/>
    </row>
    <row r="7" spans="1:12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3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9531938.4200000018</v>
      </c>
      <c r="H8" s="13">
        <v>11489159.359999996</v>
      </c>
      <c r="I8" s="31">
        <f>+F8-G8-H8</f>
        <v>4462202.2200000025</v>
      </c>
      <c r="J8" s="32">
        <f>+I8*100/F8</f>
        <v>17.510299764944111</v>
      </c>
      <c r="K8" s="4">
        <f>100-J8</f>
        <v>82.489700235055892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163455.32</v>
      </c>
      <c r="H9" s="13">
        <v>4309723.6400000006</v>
      </c>
      <c r="I9" s="31">
        <f>+F9-G9-H9</f>
        <v>5426821.0399999991</v>
      </c>
      <c r="J9" s="32">
        <f>+I9*100/F9</f>
        <v>54.81637414141413</v>
      </c>
      <c r="K9" s="4">
        <f t="shared" ref="K9:K15" si="0">100-J9</f>
        <v>45.18362585858587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381566.2</v>
      </c>
      <c r="H10" s="13">
        <v>2607250.37</v>
      </c>
      <c r="I10" s="33">
        <f t="shared" ref="I10:I35" si="1">+F10-G10-H10</f>
        <v>1511183.4299999997</v>
      </c>
      <c r="J10" s="34">
        <f>+I10*100/F10</f>
        <v>33.581853999999993</v>
      </c>
      <c r="K10" s="4">
        <f t="shared" si="0"/>
        <v>66.418146000000007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3210</v>
      </c>
      <c r="H11" s="18">
        <v>49400.649999999994</v>
      </c>
      <c r="I11" s="31">
        <f t="shared" si="1"/>
        <v>197389.35</v>
      </c>
      <c r="J11" s="32">
        <f t="shared" ref="J11:J33" si="2">+I11*100/F11</f>
        <v>78.955740000000006</v>
      </c>
      <c r="K11" s="22">
        <f t="shared" si="0"/>
        <v>21.044259999999994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47185.5</v>
      </c>
      <c r="H16" s="13">
        <v>23040.800000000003</v>
      </c>
      <c r="I16" s="31">
        <f t="shared" si="1"/>
        <v>229773.7</v>
      </c>
      <c r="J16" s="32">
        <f t="shared" si="2"/>
        <v>76.591233333333335</v>
      </c>
      <c r="K16" s="4">
        <f>100-J16</f>
        <v>23.408766666666665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1501514.0599999998</v>
      </c>
      <c r="H19" s="13">
        <v>547364.28</v>
      </c>
      <c r="I19" s="31">
        <f t="shared" si="1"/>
        <v>54608.660000000149</v>
      </c>
      <c r="J19" s="32">
        <f t="shared" si="2"/>
        <v>2.5961016160309121</v>
      </c>
      <c r="K19" s="4">
        <f t="shared" ref="K19:K36" si="3">100-J19</f>
        <v>97.403898383969093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70303.5</v>
      </c>
      <c r="H23" s="18">
        <v>86711</v>
      </c>
      <c r="I23" s="31">
        <f t="shared" si="1"/>
        <v>7985.5</v>
      </c>
      <c r="J23" s="32">
        <f t="shared" si="2"/>
        <v>4.8396969696969698</v>
      </c>
      <c r="K23" s="22">
        <f t="shared" si="3"/>
        <v>95.160303030303027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1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1"/>
        <v>7385</v>
      </c>
      <c r="J25" s="32">
        <f>+I25*100/G25</f>
        <v>223.78787878787878</v>
      </c>
      <c r="K25" s="4">
        <f t="shared" si="3"/>
        <v>-123.78787878787878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39340</v>
      </c>
      <c r="H26" s="13">
        <v>32865</v>
      </c>
      <c r="I26" s="31">
        <f t="shared" si="1"/>
        <v>14795</v>
      </c>
      <c r="J26" s="32">
        <f>+I26*100/G26</f>
        <v>37.608032536858161</v>
      </c>
      <c r="K26" s="4">
        <f t="shared" si="3"/>
        <v>62.391967463141839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40155</v>
      </c>
      <c r="H27" s="13">
        <v>13051</v>
      </c>
      <c r="I27" s="31">
        <f t="shared" si="1"/>
        <v>46794</v>
      </c>
      <c r="J27" s="32">
        <f t="shared" si="2"/>
        <v>46.793999999999997</v>
      </c>
      <c r="K27" s="4">
        <f t="shared" si="3"/>
        <v>53.206000000000003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19260</v>
      </c>
      <c r="H28" s="13">
        <v>44070</v>
      </c>
      <c r="I28" s="31">
        <f t="shared" si="1"/>
        <v>3870</v>
      </c>
      <c r="J28" s="32">
        <f t="shared" si="2"/>
        <v>5.7589285714285712</v>
      </c>
      <c r="K28" s="25">
        <f t="shared" si="3"/>
        <v>94.241071428571431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210163.45</v>
      </c>
      <c r="H34" s="13">
        <v>553366.43000000005</v>
      </c>
      <c r="I34" s="31">
        <f>+F34-G34-H34</f>
        <v>36470.119999999995</v>
      </c>
      <c r="J34" s="32">
        <f>+I34*100/F34</f>
        <v>4.5587649999999993</v>
      </c>
      <c r="K34" s="4">
        <f t="shared" si="3"/>
        <v>95.441235000000006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27342.62</v>
      </c>
      <c r="H35" s="13">
        <v>85745.37999999999</v>
      </c>
      <c r="I35" s="19">
        <f t="shared" si="1"/>
        <v>23532.000000000015</v>
      </c>
      <c r="J35" s="30">
        <f>+I35*100/F35</f>
        <v>17.224418093983321</v>
      </c>
      <c r="K35" s="4">
        <f t="shared" si="3"/>
        <v>82.775581906016683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43527.97</v>
      </c>
      <c r="H36" s="39">
        <v>68820</v>
      </c>
      <c r="I36" s="31">
        <f>+F36-H36-G36</f>
        <v>87652.03</v>
      </c>
      <c r="J36" s="32">
        <f>+I36*100/F36</f>
        <v>43.826014999999998</v>
      </c>
      <c r="K36" s="4">
        <f t="shared" si="3"/>
        <v>56.173985000000002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12100122.050000001</v>
      </c>
      <c r="H37" s="16">
        <f>SUM(H8:H36)</f>
        <v>20084268.889999997</v>
      </c>
      <c r="I37" s="28">
        <f>+F37-G37-H37</f>
        <v>12252136.060000002</v>
      </c>
      <c r="J37" s="24">
        <f>+I37*100/F37</f>
        <v>27.57221791883061</v>
      </c>
      <c r="K37" s="4">
        <f>100-J37</f>
        <v>72.427782081169397</v>
      </c>
    </row>
    <row r="38" spans="1:11" ht="42" customHeight="1" x14ac:dyDescent="0.35">
      <c r="A38" s="57" t="s">
        <v>51</v>
      </c>
      <c r="B38" s="57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4" workbookViewId="0">
      <selection activeCell="I8" sqref="I8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58" t="s">
        <v>0</v>
      </c>
      <c r="B6" s="56" t="s">
        <v>1</v>
      </c>
      <c r="C6" s="56" t="s">
        <v>2</v>
      </c>
      <c r="D6" s="56" t="s">
        <v>3</v>
      </c>
      <c r="E6" s="56" t="s">
        <v>39</v>
      </c>
      <c r="F6" s="59" t="s">
        <v>41</v>
      </c>
      <c r="G6" s="59"/>
      <c r="H6" s="59"/>
      <c r="I6" s="59"/>
      <c r="J6" s="59"/>
      <c r="L6" s="58" t="s">
        <v>53</v>
      </c>
      <c r="M6" s="58" t="s">
        <v>54</v>
      </c>
    </row>
    <row r="7" spans="1:13" ht="48" x14ac:dyDescent="0.35">
      <c r="A7" s="58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5" t="s">
        <v>38</v>
      </c>
      <c r="H7" s="7" t="s">
        <v>23</v>
      </c>
      <c r="I7" s="9" t="s">
        <v>25</v>
      </c>
      <c r="J7" s="23" t="s">
        <v>37</v>
      </c>
      <c r="L7" s="58"/>
      <c r="M7" s="58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9074815.9900000002</v>
      </c>
      <c r="H8" s="13">
        <v>13378712.559999999</v>
      </c>
      <c r="I8" s="62">
        <f>+F8-G8-H8</f>
        <v>3029771.4500000011</v>
      </c>
      <c r="J8" s="32">
        <f>+I8*100/F8</f>
        <v>11.889242955190266</v>
      </c>
      <c r="K8" s="4">
        <f>100-J8</f>
        <v>88.110757044809731</v>
      </c>
      <c r="L8" s="61">
        <f>+H8*100/F8</f>
        <v>52.499921752677231</v>
      </c>
      <c r="M8" s="61">
        <f>+I8*100/F8</f>
        <v>11.889242955190266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1246204.01</v>
      </c>
      <c r="H9" s="13">
        <v>4331024.6400000006</v>
      </c>
      <c r="I9" s="31">
        <f>+F9-G9-H9</f>
        <v>4322771.3499999996</v>
      </c>
      <c r="J9" s="32">
        <f>+I9*100/F9</f>
        <v>43.664357070707062</v>
      </c>
      <c r="K9" s="4">
        <f t="shared" ref="K9:K15" si="0">100-J9</f>
        <v>56.335642929292938</v>
      </c>
      <c r="L9" s="61">
        <f>+H9*100/F9</f>
        <v>43.747723636363645</v>
      </c>
      <c r="M9" s="61">
        <f t="shared" ref="M9:M38" si="1">+I9*100/F9</f>
        <v>43.664357070707062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937812.85999999987</v>
      </c>
      <c r="H10" s="13">
        <v>2817993.21</v>
      </c>
      <c r="I10" s="33">
        <f t="shared" ref="I10:I35" si="2">+F10-G10-H10</f>
        <v>744193.93000000017</v>
      </c>
      <c r="J10" s="34">
        <f>+I10*100/F10</f>
        <v>16.537642888888893</v>
      </c>
      <c r="K10" s="4">
        <f t="shared" si="0"/>
        <v>83.462357111111103</v>
      </c>
      <c r="L10" s="61">
        <f t="shared" ref="L9:L38" si="3">+H10*100/F10</f>
        <v>62.622071333333331</v>
      </c>
      <c r="M10" s="61">
        <f t="shared" si="1"/>
        <v>16.537642888888893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32335.4</v>
      </c>
      <c r="H11" s="18">
        <v>52610.649999999994</v>
      </c>
      <c r="I11" s="31">
        <f t="shared" si="2"/>
        <v>165053.95000000001</v>
      </c>
      <c r="J11" s="32">
        <f t="shared" ref="J11:J33" si="4">+I11*100/F11</f>
        <v>66.021580000000014</v>
      </c>
      <c r="K11" s="22">
        <f t="shared" si="0"/>
        <v>33.978419999999986</v>
      </c>
      <c r="L11" s="61">
        <f t="shared" si="3"/>
        <v>21.044259999999998</v>
      </c>
      <c r="M11" s="61">
        <f t="shared" si="1"/>
        <v>66.021580000000014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61">
        <f t="shared" si="3"/>
        <v>0</v>
      </c>
      <c r="M12" s="61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61" t="e">
        <f t="shared" si="3"/>
        <v>#DIV/0!</v>
      </c>
      <c r="M13" s="61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61" t="e">
        <f t="shared" si="3"/>
        <v>#DIV/0!</v>
      </c>
      <c r="M14" s="61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8">
        <v>0</v>
      </c>
      <c r="I15" s="31">
        <f t="shared" si="2"/>
        <v>100000</v>
      </c>
      <c r="J15" s="32">
        <f t="shared" si="4"/>
        <v>100</v>
      </c>
      <c r="K15" s="4">
        <f t="shared" si="0"/>
        <v>0</v>
      </c>
      <c r="L15" s="61">
        <f t="shared" si="3"/>
        <v>0</v>
      </c>
      <c r="M15" s="61">
        <f t="shared" si="1"/>
        <v>100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69491.3</v>
      </c>
      <c r="I16" s="31">
        <f t="shared" si="2"/>
        <v>230508.7</v>
      </c>
      <c r="J16" s="32">
        <f t="shared" si="4"/>
        <v>76.83623333333334</v>
      </c>
      <c r="K16" s="4">
        <f>100-J16</f>
        <v>23.16376666666666</v>
      </c>
      <c r="L16" s="61">
        <f t="shared" si="3"/>
        <v>23.163766666666668</v>
      </c>
      <c r="M16" s="61">
        <f t="shared" si="1"/>
        <v>76.83623333333334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61">
        <f t="shared" si="3"/>
        <v>3.12</v>
      </c>
      <c r="M17" s="61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61" t="e">
        <f t="shared" si="3"/>
        <v>#DIV/0!</v>
      </c>
      <c r="M18" s="61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890369.16</v>
      </c>
      <c r="H19" s="13">
        <v>1093629.18</v>
      </c>
      <c r="I19" s="31">
        <f t="shared" si="2"/>
        <v>119488.65999999992</v>
      </c>
      <c r="J19" s="32">
        <f t="shared" si="4"/>
        <v>5.6805038490848734</v>
      </c>
      <c r="K19" s="4">
        <f t="shared" ref="K19:K36" si="5">100-J19</f>
        <v>94.319496150915128</v>
      </c>
      <c r="L19" s="61">
        <f t="shared" si="3"/>
        <v>51.991249767647723</v>
      </c>
      <c r="M19" s="61">
        <f t="shared" si="1"/>
        <v>5.6805038490848734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61" t="e">
        <f t="shared" si="3"/>
        <v>#DIV/0!</v>
      </c>
      <c r="M20" s="61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61" t="e">
        <f t="shared" si="3"/>
        <v>#DIV/0!</v>
      </c>
      <c r="M21" s="61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61" t="e">
        <f t="shared" si="3"/>
        <v>#DIV/0!</v>
      </c>
      <c r="M22" s="61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17473.849999999999</v>
      </c>
      <c r="H23" s="18">
        <v>132424.75</v>
      </c>
      <c r="I23" s="31">
        <f t="shared" si="2"/>
        <v>15101.399999999994</v>
      </c>
      <c r="J23" s="32">
        <f t="shared" si="4"/>
        <v>9.1523636363636331</v>
      </c>
      <c r="K23" s="22">
        <f t="shared" si="5"/>
        <v>90.847636363636369</v>
      </c>
      <c r="L23" s="61">
        <f t="shared" si="3"/>
        <v>80.257424242424236</v>
      </c>
      <c r="M23" s="61">
        <f t="shared" si="1"/>
        <v>9.1523636363636331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61"/>
      <c r="M24" s="61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2"/>
        <v>7385</v>
      </c>
      <c r="J25" s="32">
        <f>+I25*100/G25</f>
        <v>223.78787878787878</v>
      </c>
      <c r="K25" s="4">
        <f t="shared" si="5"/>
        <v>-123.78787878787878</v>
      </c>
      <c r="L25" s="61">
        <f t="shared" si="3"/>
        <v>54.953625632377744</v>
      </c>
      <c r="M25" s="61">
        <f t="shared" si="1"/>
        <v>31.134064080944352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9870</v>
      </c>
      <c r="H26" s="13">
        <v>72205</v>
      </c>
      <c r="I26" s="31">
        <f t="shared" si="2"/>
        <v>4925</v>
      </c>
      <c r="J26" s="32">
        <f>+I26*100/G26</f>
        <v>49.89868287740628</v>
      </c>
      <c r="K26" s="4">
        <f t="shared" si="5"/>
        <v>50.10131712259372</v>
      </c>
      <c r="L26" s="61">
        <f t="shared" si="3"/>
        <v>82.994252873563212</v>
      </c>
      <c r="M26" s="61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53380</v>
      </c>
      <c r="H27" s="13">
        <v>13051</v>
      </c>
      <c r="I27" s="31">
        <f t="shared" si="2"/>
        <v>33569</v>
      </c>
      <c r="J27" s="32">
        <f t="shared" si="4"/>
        <v>33.569000000000003</v>
      </c>
      <c r="K27" s="4">
        <f t="shared" si="5"/>
        <v>66.430999999999997</v>
      </c>
      <c r="L27" s="61">
        <f t="shared" si="3"/>
        <v>13.051</v>
      </c>
      <c r="M27" s="61">
        <f t="shared" si="1"/>
        <v>33.569000000000003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14700</v>
      </c>
      <c r="H28" s="13">
        <v>48630</v>
      </c>
      <c r="I28" s="31">
        <f t="shared" si="2"/>
        <v>3870</v>
      </c>
      <c r="J28" s="32">
        <f t="shared" si="4"/>
        <v>5.7589285714285712</v>
      </c>
      <c r="K28" s="25">
        <f t="shared" si="5"/>
        <v>94.241071428571431</v>
      </c>
      <c r="L28" s="61">
        <f t="shared" si="3"/>
        <v>72.366071428571431</v>
      </c>
      <c r="M28" s="61">
        <f t="shared" si="1"/>
        <v>5.7589285714285712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173389.99000000002</v>
      </c>
      <c r="I29" s="31">
        <f t="shared" si="2"/>
        <v>26610.00999999998</v>
      </c>
      <c r="J29" s="32">
        <f t="shared" si="4"/>
        <v>13.305004999999991</v>
      </c>
      <c r="K29" s="22">
        <f t="shared" si="5"/>
        <v>86.694995000000006</v>
      </c>
      <c r="L29" s="61">
        <f t="shared" si="3"/>
        <v>86.69499500000002</v>
      </c>
      <c r="M29" s="61">
        <f t="shared" si="1"/>
        <v>13.305004999999991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61" t="e">
        <f t="shared" si="3"/>
        <v>#DIV/0!</v>
      </c>
      <c r="M30" s="61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61">
        <f t="shared" si="3"/>
        <v>78</v>
      </c>
      <c r="M31" s="61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2"/>
        <v>5000</v>
      </c>
      <c r="J32" s="32">
        <f t="shared" si="4"/>
        <v>100</v>
      </c>
      <c r="K32" s="4">
        <f t="shared" si="5"/>
        <v>0</v>
      </c>
      <c r="L32" s="61">
        <f t="shared" si="3"/>
        <v>0</v>
      </c>
      <c r="M32" s="61">
        <f t="shared" si="1"/>
        <v>100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61">
        <f t="shared" si="3"/>
        <v>45.666666666666664</v>
      </c>
      <c r="M33" s="61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106054.45</v>
      </c>
      <c r="H34" s="13">
        <v>652475.43000000017</v>
      </c>
      <c r="I34" s="62">
        <f>+F34-G34-H34</f>
        <v>41470.119999999879</v>
      </c>
      <c r="J34" s="32">
        <f>+I34*100/F34</f>
        <v>5.1837649999999851</v>
      </c>
      <c r="K34" s="4">
        <f t="shared" si="5"/>
        <v>94.81623500000002</v>
      </c>
      <c r="L34" s="61">
        <f t="shared" si="3"/>
        <v>81.559428750000023</v>
      </c>
      <c r="M34" s="61">
        <f t="shared" si="1"/>
        <v>5.1837649999999851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61">
        <f t="shared" si="3"/>
        <v>92.00274483970135</v>
      </c>
      <c r="M35" s="61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21378</v>
      </c>
      <c r="H36" s="39">
        <v>109607.97</v>
      </c>
      <c r="I36" s="31">
        <f>+F36-H36-G36</f>
        <v>69014.03</v>
      </c>
      <c r="J36" s="32">
        <f>+I36*100/F36</f>
        <v>34.507015000000003</v>
      </c>
      <c r="K36" s="4">
        <f t="shared" si="5"/>
        <v>65.492985000000004</v>
      </c>
      <c r="L36" s="61">
        <f t="shared" si="3"/>
        <v>54.803984999999997</v>
      </c>
      <c r="M36" s="61">
        <f t="shared" si="1"/>
        <v>34.507015000000003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44436527</v>
      </c>
      <c r="G37" s="16">
        <f>SUM(G8:G36)</f>
        <v>12407693.719999999</v>
      </c>
      <c r="H37" s="16">
        <f>SUM(H8:H36)</f>
        <v>23089400.829999994</v>
      </c>
      <c r="I37" s="28">
        <f>+F37-G37-H37</f>
        <v>8939432.4500000067</v>
      </c>
      <c r="J37" s="24">
        <f>+I37*100/F37</f>
        <v>20.117306759819478</v>
      </c>
      <c r="K37" s="4">
        <f>100-J37</f>
        <v>79.882693240180515</v>
      </c>
      <c r="L37" s="60">
        <f>+H37*100/F37</f>
        <v>51.960408224522126</v>
      </c>
      <c r="M37" s="60">
        <f t="shared" si="1"/>
        <v>20.117306759819478</v>
      </c>
    </row>
    <row r="38" spans="1:13" ht="42" customHeight="1" x14ac:dyDescent="0.35">
      <c r="A38" s="57" t="s">
        <v>52</v>
      </c>
      <c r="B38" s="57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A38:B38"/>
    <mergeCell ref="L6:L7"/>
    <mergeCell ref="M6:M7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6</vt:i4>
      </vt:variant>
    </vt:vector>
  </HeadingPairs>
  <TitlesOfParts>
    <vt:vector size="16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มิ.ย 67</vt:lpstr>
      <vt:lpstr>24 ก.ค 67</vt:lpstr>
      <vt:lpstr>'24 ก.ค 67'!Print_Area</vt:lpstr>
      <vt:lpstr>'ต.ค 66'!Print_Area</vt:lpstr>
      <vt:lpstr>'พ.ค 67'!Print_Area</vt:lpstr>
      <vt:lpstr>'มิ.ย 67'!Print_Area</vt:lpstr>
      <vt:lpstr>'มี.ค 67'!Print_Area</vt:lpstr>
      <vt:lpstr>'เม.ย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2024-07-25T02:59:03Z</dcterms:modified>
</cp:coreProperties>
</file>