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จัดสรร 67\รายงานคงเหลือ MMC  รายเดือน ปีงบ 67\"/>
    </mc:Choice>
  </mc:AlternateContent>
  <bookViews>
    <workbookView xWindow="0" yWindow="0" windowWidth="23040" windowHeight="8775" activeTab="8"/>
  </bookViews>
  <sheets>
    <sheet name="ต.ค 66" sheetId="1" r:id="rId1"/>
    <sheet name="พ.ย 66" sheetId="2" r:id="rId2"/>
    <sheet name="ธ.ค 66" sheetId="3" r:id="rId3"/>
    <sheet name="ม.ค 67" sheetId="4" r:id="rId4"/>
    <sheet name="ก.พ 67" sheetId="5" r:id="rId5"/>
    <sheet name="มี.ค 67" sheetId="6" r:id="rId6"/>
    <sheet name="เม.ย 67" sheetId="7" r:id="rId7"/>
    <sheet name="พ.ค 67" sheetId="8" r:id="rId8"/>
    <sheet name="มิ.ย 67" sheetId="9" r:id="rId9"/>
  </sheets>
  <definedNames>
    <definedName name="_xlnm.Print_Area" localSheetId="0">'ต.ค 66'!$A$1:$J$38</definedName>
    <definedName name="_xlnm.Print_Area" localSheetId="7">'พ.ค 67'!$A$1:$J$38</definedName>
    <definedName name="_xlnm.Print_Area" localSheetId="8">'มิ.ย 67'!$A$1:$J$38</definedName>
    <definedName name="_xlnm.Print_Area" localSheetId="5">'มี.ค 67'!$A$1:$J$38</definedName>
    <definedName name="_xlnm.Print_Area" localSheetId="6">'เม.ย 67'!$A$1:$J$38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9" l="1"/>
  <c r="F37" i="9" s="1"/>
  <c r="H37" i="9"/>
  <c r="G37" i="9"/>
  <c r="E37" i="9"/>
  <c r="D37" i="9"/>
  <c r="C37" i="9"/>
  <c r="B37" i="9"/>
  <c r="I36" i="9"/>
  <c r="J36" i="9" s="1"/>
  <c r="K36" i="9" s="1"/>
  <c r="I35" i="9"/>
  <c r="J35" i="9" s="1"/>
  <c r="K35" i="9" s="1"/>
  <c r="F34" i="9"/>
  <c r="I34" i="9" s="1"/>
  <c r="J34" i="9" s="1"/>
  <c r="K34" i="9" s="1"/>
  <c r="I33" i="9"/>
  <c r="J33" i="9" s="1"/>
  <c r="I32" i="9"/>
  <c r="J32" i="9" s="1"/>
  <c r="K32" i="9" s="1"/>
  <c r="I31" i="9"/>
  <c r="J31" i="9" s="1"/>
  <c r="I30" i="9"/>
  <c r="J30" i="9" s="1"/>
  <c r="K30" i="9" s="1"/>
  <c r="I29" i="9"/>
  <c r="J29" i="9" s="1"/>
  <c r="K29" i="9" s="1"/>
  <c r="I28" i="9"/>
  <c r="J28" i="9" s="1"/>
  <c r="K28" i="9" s="1"/>
  <c r="I27" i="9"/>
  <c r="J27" i="9" s="1"/>
  <c r="K27" i="9" s="1"/>
  <c r="I26" i="9"/>
  <c r="J26" i="9" s="1"/>
  <c r="K26" i="9" s="1"/>
  <c r="I24" i="9"/>
  <c r="J24" i="9" s="1"/>
  <c r="K24" i="9" s="1"/>
  <c r="I23" i="9"/>
  <c r="J23" i="9" s="1"/>
  <c r="K23" i="9" s="1"/>
  <c r="I22" i="9"/>
  <c r="I21" i="9"/>
  <c r="I20" i="9"/>
  <c r="J20" i="9" s="1"/>
  <c r="K20" i="9" s="1"/>
  <c r="F19" i="9"/>
  <c r="I19" i="9" s="1"/>
  <c r="J19" i="9" s="1"/>
  <c r="K19" i="9" s="1"/>
  <c r="I18" i="9"/>
  <c r="J18" i="9" s="1"/>
  <c r="I17" i="9"/>
  <c r="J17" i="9" s="1"/>
  <c r="I16" i="9"/>
  <c r="J16" i="9" s="1"/>
  <c r="K16" i="9" s="1"/>
  <c r="I15" i="9"/>
  <c r="J15" i="9" s="1"/>
  <c r="K15" i="9" s="1"/>
  <c r="I14" i="9"/>
  <c r="J14" i="9" s="1"/>
  <c r="K14" i="9" s="1"/>
  <c r="I13" i="9"/>
  <c r="J13" i="9" s="1"/>
  <c r="K13" i="9" s="1"/>
  <c r="I12" i="9"/>
  <c r="J12" i="9" s="1"/>
  <c r="K12" i="9" s="1"/>
  <c r="I11" i="9"/>
  <c r="J11" i="9" s="1"/>
  <c r="K11" i="9" s="1"/>
  <c r="I10" i="9"/>
  <c r="J10" i="9" s="1"/>
  <c r="K10" i="9" s="1"/>
  <c r="I9" i="9"/>
  <c r="J9" i="9" s="1"/>
  <c r="K9" i="9" s="1"/>
  <c r="I8" i="9"/>
  <c r="J8" i="9" s="1"/>
  <c r="K8" i="9" s="1"/>
  <c r="I25" i="9" l="1"/>
  <c r="J25" i="9" s="1"/>
  <c r="K25" i="9" s="1"/>
  <c r="I37" i="9"/>
  <c r="J37" i="9" s="1"/>
  <c r="K37" i="9" s="1"/>
  <c r="F19" i="8"/>
  <c r="H37" i="8" l="1"/>
  <c r="G37" i="8"/>
  <c r="E37" i="8"/>
  <c r="D37" i="8"/>
  <c r="C37" i="8"/>
  <c r="B37" i="8"/>
  <c r="I36" i="8"/>
  <c r="J36" i="8" s="1"/>
  <c r="K36" i="8" s="1"/>
  <c r="I35" i="8"/>
  <c r="J35" i="8" s="1"/>
  <c r="K35" i="8" s="1"/>
  <c r="F34" i="8"/>
  <c r="F37" i="8" s="1"/>
  <c r="I33" i="8"/>
  <c r="J33" i="8" s="1"/>
  <c r="I32" i="8"/>
  <c r="J32" i="8" s="1"/>
  <c r="K32" i="8" s="1"/>
  <c r="I31" i="8"/>
  <c r="J31" i="8" s="1"/>
  <c r="I30" i="8"/>
  <c r="J30" i="8" s="1"/>
  <c r="K30" i="8" s="1"/>
  <c r="I29" i="8"/>
  <c r="J29" i="8" s="1"/>
  <c r="K29" i="8" s="1"/>
  <c r="I28" i="8"/>
  <c r="J28" i="8" s="1"/>
  <c r="K28" i="8" s="1"/>
  <c r="I27" i="8"/>
  <c r="J27" i="8" s="1"/>
  <c r="K27" i="8" s="1"/>
  <c r="I26" i="8"/>
  <c r="J26" i="8" s="1"/>
  <c r="K26" i="8" s="1"/>
  <c r="I25" i="8"/>
  <c r="J25" i="8" s="1"/>
  <c r="K25" i="8" s="1"/>
  <c r="I24" i="8"/>
  <c r="J24" i="8" s="1"/>
  <c r="K24" i="8" s="1"/>
  <c r="I23" i="8"/>
  <c r="J23" i="8" s="1"/>
  <c r="K23" i="8" s="1"/>
  <c r="I22" i="8"/>
  <c r="I21" i="8"/>
  <c r="I20" i="8"/>
  <c r="J20" i="8" s="1"/>
  <c r="K20" i="8" s="1"/>
  <c r="I19" i="8"/>
  <c r="J19" i="8" s="1"/>
  <c r="K19" i="8" s="1"/>
  <c r="I18" i="8"/>
  <c r="J18" i="8" s="1"/>
  <c r="I17" i="8"/>
  <c r="J17" i="8" s="1"/>
  <c r="I16" i="8"/>
  <c r="J16" i="8" s="1"/>
  <c r="K16" i="8" s="1"/>
  <c r="I15" i="8"/>
  <c r="J15" i="8" s="1"/>
  <c r="K15" i="8" s="1"/>
  <c r="I14" i="8"/>
  <c r="J14" i="8" s="1"/>
  <c r="K14" i="8" s="1"/>
  <c r="I13" i="8"/>
  <c r="J13" i="8" s="1"/>
  <c r="K13" i="8" s="1"/>
  <c r="I12" i="8"/>
  <c r="J12" i="8" s="1"/>
  <c r="K12" i="8" s="1"/>
  <c r="J11" i="8"/>
  <c r="K11" i="8" s="1"/>
  <c r="I11" i="8"/>
  <c r="I10" i="8"/>
  <c r="J10" i="8" s="1"/>
  <c r="K10" i="8" s="1"/>
  <c r="I9" i="8"/>
  <c r="J9" i="8" s="1"/>
  <c r="K9" i="8" s="1"/>
  <c r="I8" i="8"/>
  <c r="J8" i="8" s="1"/>
  <c r="K8" i="8" s="1"/>
  <c r="I37" i="8" l="1"/>
  <c r="J37" i="8" s="1"/>
  <c r="K37" i="8" s="1"/>
  <c r="I34" i="8"/>
  <c r="J34" i="8" s="1"/>
  <c r="K34" i="8" s="1"/>
  <c r="H37" i="7"/>
  <c r="G37" i="7"/>
  <c r="E37" i="7"/>
  <c r="D37" i="7"/>
  <c r="C37" i="7"/>
  <c r="B37" i="7"/>
  <c r="I36" i="7"/>
  <c r="J36" i="7" s="1"/>
  <c r="K36" i="7" s="1"/>
  <c r="I35" i="7"/>
  <c r="J35" i="7" s="1"/>
  <c r="K35" i="7" s="1"/>
  <c r="F34" i="7"/>
  <c r="I34" i="7" s="1"/>
  <c r="J34" i="7" s="1"/>
  <c r="K34" i="7" s="1"/>
  <c r="I33" i="7"/>
  <c r="J33" i="7" s="1"/>
  <c r="I32" i="7"/>
  <c r="J32" i="7" s="1"/>
  <c r="K32" i="7" s="1"/>
  <c r="I31" i="7"/>
  <c r="J31" i="7" s="1"/>
  <c r="I30" i="7"/>
  <c r="J30" i="7" s="1"/>
  <c r="K30" i="7" s="1"/>
  <c r="I29" i="7"/>
  <c r="J29" i="7" s="1"/>
  <c r="K29" i="7" s="1"/>
  <c r="I28" i="7"/>
  <c r="J28" i="7" s="1"/>
  <c r="K28" i="7" s="1"/>
  <c r="I27" i="7"/>
  <c r="J27" i="7" s="1"/>
  <c r="K27" i="7" s="1"/>
  <c r="I26" i="7"/>
  <c r="J26" i="7" s="1"/>
  <c r="K26" i="7" s="1"/>
  <c r="I25" i="7"/>
  <c r="J25" i="7" s="1"/>
  <c r="K25" i="7" s="1"/>
  <c r="I24" i="7"/>
  <c r="J24" i="7" s="1"/>
  <c r="K24" i="7" s="1"/>
  <c r="I23" i="7"/>
  <c r="J23" i="7" s="1"/>
  <c r="K23" i="7" s="1"/>
  <c r="I22" i="7"/>
  <c r="I21" i="7"/>
  <c r="I20" i="7"/>
  <c r="J20" i="7" s="1"/>
  <c r="K20" i="7" s="1"/>
  <c r="I19" i="7"/>
  <c r="J19" i="7" s="1"/>
  <c r="K19" i="7" s="1"/>
  <c r="I18" i="7"/>
  <c r="J18" i="7" s="1"/>
  <c r="I17" i="7"/>
  <c r="J17" i="7" s="1"/>
  <c r="I16" i="7"/>
  <c r="J16" i="7" s="1"/>
  <c r="K16" i="7" s="1"/>
  <c r="I15" i="7"/>
  <c r="J15" i="7" s="1"/>
  <c r="K15" i="7" s="1"/>
  <c r="I14" i="7"/>
  <c r="J14" i="7" s="1"/>
  <c r="K14" i="7" s="1"/>
  <c r="I13" i="7"/>
  <c r="J13" i="7" s="1"/>
  <c r="K13" i="7" s="1"/>
  <c r="I12" i="7"/>
  <c r="J12" i="7" s="1"/>
  <c r="K12" i="7" s="1"/>
  <c r="I11" i="7"/>
  <c r="J11" i="7" s="1"/>
  <c r="K11" i="7" s="1"/>
  <c r="I10" i="7"/>
  <c r="J10" i="7" s="1"/>
  <c r="K10" i="7" s="1"/>
  <c r="I9" i="7"/>
  <c r="J9" i="7" s="1"/>
  <c r="K9" i="7" s="1"/>
  <c r="I8" i="7"/>
  <c r="J8" i="7" s="1"/>
  <c r="K8" i="7" s="1"/>
  <c r="F37" i="7" l="1"/>
  <c r="I37" i="7" s="1"/>
  <c r="J37" i="7" s="1"/>
  <c r="K37" i="7" s="1"/>
  <c r="H37" i="6"/>
  <c r="G37" i="6"/>
  <c r="F34" i="6"/>
  <c r="F37" i="6" l="1"/>
  <c r="E37" i="6"/>
  <c r="D37" i="6"/>
  <c r="C37" i="6"/>
  <c r="B37" i="6"/>
  <c r="I36" i="6"/>
  <c r="J36" i="6" s="1"/>
  <c r="K36" i="6" s="1"/>
  <c r="I35" i="6"/>
  <c r="J35" i="6" s="1"/>
  <c r="K35" i="6" s="1"/>
  <c r="I34" i="6"/>
  <c r="J34" i="6" s="1"/>
  <c r="K34" i="6" s="1"/>
  <c r="I33" i="6"/>
  <c r="J33" i="6" s="1"/>
  <c r="I32" i="6"/>
  <c r="J32" i="6" s="1"/>
  <c r="K32" i="6" s="1"/>
  <c r="I31" i="6"/>
  <c r="J31" i="6" s="1"/>
  <c r="I30" i="6"/>
  <c r="J30" i="6" s="1"/>
  <c r="K30" i="6" s="1"/>
  <c r="I29" i="6"/>
  <c r="J29" i="6" s="1"/>
  <c r="K29" i="6" s="1"/>
  <c r="I28" i="6"/>
  <c r="J28" i="6" s="1"/>
  <c r="K28" i="6" s="1"/>
  <c r="I27" i="6"/>
  <c r="J27" i="6" s="1"/>
  <c r="K27" i="6" s="1"/>
  <c r="I26" i="6"/>
  <c r="J26" i="6" s="1"/>
  <c r="K26" i="6" s="1"/>
  <c r="I25" i="6"/>
  <c r="J25" i="6" s="1"/>
  <c r="K25" i="6" s="1"/>
  <c r="I24" i="6"/>
  <c r="J24" i="6" s="1"/>
  <c r="K24" i="6" s="1"/>
  <c r="I23" i="6"/>
  <c r="J23" i="6" s="1"/>
  <c r="K23" i="6" s="1"/>
  <c r="I22" i="6"/>
  <c r="I21" i="6"/>
  <c r="I20" i="6"/>
  <c r="J20" i="6" s="1"/>
  <c r="K20" i="6" s="1"/>
  <c r="I19" i="6"/>
  <c r="J19" i="6" s="1"/>
  <c r="K19" i="6" s="1"/>
  <c r="I18" i="6"/>
  <c r="J18" i="6" s="1"/>
  <c r="I17" i="6"/>
  <c r="J17" i="6" s="1"/>
  <c r="I16" i="6"/>
  <c r="J16" i="6" s="1"/>
  <c r="K16" i="6" s="1"/>
  <c r="I15" i="6"/>
  <c r="J15" i="6" s="1"/>
  <c r="K15" i="6" s="1"/>
  <c r="I14" i="6"/>
  <c r="J14" i="6" s="1"/>
  <c r="K14" i="6" s="1"/>
  <c r="I13" i="6"/>
  <c r="J13" i="6" s="1"/>
  <c r="K13" i="6" s="1"/>
  <c r="I12" i="6"/>
  <c r="J12" i="6" s="1"/>
  <c r="K12" i="6" s="1"/>
  <c r="I11" i="6"/>
  <c r="J11" i="6" s="1"/>
  <c r="K11" i="6" s="1"/>
  <c r="I10" i="6"/>
  <c r="J10" i="6" s="1"/>
  <c r="K10" i="6" s="1"/>
  <c r="I9" i="6"/>
  <c r="J9" i="6" s="1"/>
  <c r="K9" i="6" s="1"/>
  <c r="I8" i="6"/>
  <c r="J8" i="6" s="1"/>
  <c r="K8" i="6" s="1"/>
  <c r="I37" i="6" l="1"/>
  <c r="J37" i="6" s="1"/>
  <c r="K37" i="6" s="1"/>
  <c r="I9" i="5"/>
  <c r="H37" i="5" l="1"/>
  <c r="G37" i="5"/>
  <c r="F37" i="5"/>
  <c r="E37" i="5"/>
  <c r="D37" i="5"/>
  <c r="C37" i="5"/>
  <c r="B37" i="5"/>
  <c r="I36" i="5"/>
  <c r="J36" i="5" s="1"/>
  <c r="K36" i="5" s="1"/>
  <c r="I35" i="5"/>
  <c r="J35" i="5" s="1"/>
  <c r="K35" i="5" s="1"/>
  <c r="I34" i="5"/>
  <c r="J34" i="5" s="1"/>
  <c r="K34" i="5" s="1"/>
  <c r="I33" i="5"/>
  <c r="J33" i="5" s="1"/>
  <c r="I32" i="5"/>
  <c r="J32" i="5" s="1"/>
  <c r="K32" i="5" s="1"/>
  <c r="I31" i="5"/>
  <c r="J31" i="5" s="1"/>
  <c r="I30" i="5"/>
  <c r="J30" i="5" s="1"/>
  <c r="K30" i="5" s="1"/>
  <c r="I29" i="5"/>
  <c r="J29" i="5" s="1"/>
  <c r="K29" i="5" s="1"/>
  <c r="I28" i="5"/>
  <c r="J28" i="5" s="1"/>
  <c r="K28" i="5" s="1"/>
  <c r="I27" i="5"/>
  <c r="J27" i="5" s="1"/>
  <c r="K27" i="5" s="1"/>
  <c r="I26" i="5"/>
  <c r="J26" i="5" s="1"/>
  <c r="K26" i="5" s="1"/>
  <c r="I25" i="5"/>
  <c r="J25" i="5" s="1"/>
  <c r="K25" i="5" s="1"/>
  <c r="I24" i="5"/>
  <c r="J24" i="5" s="1"/>
  <c r="K24" i="5" s="1"/>
  <c r="I23" i="5"/>
  <c r="J23" i="5" s="1"/>
  <c r="K23" i="5" s="1"/>
  <c r="I22" i="5"/>
  <c r="I21" i="5"/>
  <c r="I20" i="5"/>
  <c r="J20" i="5" s="1"/>
  <c r="K20" i="5" s="1"/>
  <c r="J19" i="5"/>
  <c r="K19" i="5" s="1"/>
  <c r="I19" i="5"/>
  <c r="I18" i="5"/>
  <c r="J18" i="5" s="1"/>
  <c r="I17" i="5"/>
  <c r="J17" i="5" s="1"/>
  <c r="I16" i="5"/>
  <c r="J16" i="5" s="1"/>
  <c r="K16" i="5" s="1"/>
  <c r="I15" i="5"/>
  <c r="J15" i="5" s="1"/>
  <c r="K15" i="5" s="1"/>
  <c r="I14" i="5"/>
  <c r="J14" i="5" s="1"/>
  <c r="K14" i="5" s="1"/>
  <c r="J13" i="5"/>
  <c r="K13" i="5" s="1"/>
  <c r="I13" i="5"/>
  <c r="I12" i="5"/>
  <c r="J12" i="5" s="1"/>
  <c r="K12" i="5" s="1"/>
  <c r="I11" i="5"/>
  <c r="J11" i="5" s="1"/>
  <c r="K11" i="5" s="1"/>
  <c r="I10" i="5"/>
  <c r="J10" i="5" s="1"/>
  <c r="K10" i="5" s="1"/>
  <c r="J9" i="5"/>
  <c r="K9" i="5" s="1"/>
  <c r="I8" i="5"/>
  <c r="J8" i="5" s="1"/>
  <c r="K8" i="5" s="1"/>
  <c r="I37" i="5" l="1"/>
  <c r="J37" i="5" s="1"/>
  <c r="K37" i="5" s="1"/>
  <c r="H37" i="4"/>
  <c r="G37" i="4"/>
  <c r="F37" i="4"/>
  <c r="E37" i="4"/>
  <c r="D37" i="4"/>
  <c r="C37" i="4"/>
  <c r="B37" i="4"/>
  <c r="I36" i="4"/>
  <c r="J36" i="4" s="1"/>
  <c r="K36" i="4" s="1"/>
  <c r="I35" i="4"/>
  <c r="J35" i="4" s="1"/>
  <c r="K35" i="4" s="1"/>
  <c r="I34" i="4"/>
  <c r="J34" i="4" s="1"/>
  <c r="K34" i="4" s="1"/>
  <c r="I33" i="4"/>
  <c r="J33" i="4" s="1"/>
  <c r="I32" i="4"/>
  <c r="J32" i="4" s="1"/>
  <c r="K32" i="4" s="1"/>
  <c r="I31" i="4"/>
  <c r="J31" i="4" s="1"/>
  <c r="I30" i="4"/>
  <c r="J30" i="4" s="1"/>
  <c r="K30" i="4" s="1"/>
  <c r="I29" i="4"/>
  <c r="J29" i="4" s="1"/>
  <c r="K29" i="4" s="1"/>
  <c r="I28" i="4"/>
  <c r="J28" i="4" s="1"/>
  <c r="K28" i="4" s="1"/>
  <c r="I27" i="4"/>
  <c r="J27" i="4" s="1"/>
  <c r="K27" i="4" s="1"/>
  <c r="I26" i="4"/>
  <c r="J26" i="4" s="1"/>
  <c r="K26" i="4" s="1"/>
  <c r="I25" i="4"/>
  <c r="J25" i="4" s="1"/>
  <c r="K25" i="4" s="1"/>
  <c r="I24" i="4"/>
  <c r="J24" i="4" s="1"/>
  <c r="K24" i="4" s="1"/>
  <c r="I23" i="4"/>
  <c r="J23" i="4" s="1"/>
  <c r="K23" i="4" s="1"/>
  <c r="I22" i="4"/>
  <c r="I21" i="4"/>
  <c r="I20" i="4"/>
  <c r="J20" i="4" s="1"/>
  <c r="K20" i="4" s="1"/>
  <c r="I19" i="4"/>
  <c r="J19" i="4" s="1"/>
  <c r="K19" i="4" s="1"/>
  <c r="I18" i="4"/>
  <c r="J18" i="4" s="1"/>
  <c r="I17" i="4"/>
  <c r="J17" i="4" s="1"/>
  <c r="I16" i="4"/>
  <c r="J16" i="4" s="1"/>
  <c r="K16" i="4" s="1"/>
  <c r="I15" i="4"/>
  <c r="J15" i="4" s="1"/>
  <c r="K15" i="4" s="1"/>
  <c r="I14" i="4"/>
  <c r="J14" i="4" s="1"/>
  <c r="K14" i="4" s="1"/>
  <c r="I13" i="4"/>
  <c r="J13" i="4" s="1"/>
  <c r="K13" i="4" s="1"/>
  <c r="I12" i="4"/>
  <c r="J12" i="4" s="1"/>
  <c r="K12" i="4" s="1"/>
  <c r="I11" i="4"/>
  <c r="J11" i="4" s="1"/>
  <c r="K11" i="4" s="1"/>
  <c r="I10" i="4"/>
  <c r="J10" i="4" s="1"/>
  <c r="K10" i="4" s="1"/>
  <c r="I9" i="4"/>
  <c r="J9" i="4" s="1"/>
  <c r="K9" i="4" s="1"/>
  <c r="I8" i="4"/>
  <c r="J8" i="4" s="1"/>
  <c r="K8" i="4" s="1"/>
  <c r="I37" i="4" l="1"/>
  <c r="J37" i="4" s="1"/>
  <c r="K37" i="4" s="1"/>
  <c r="H37" i="3"/>
  <c r="G37" i="3"/>
  <c r="F37" i="3"/>
  <c r="E37" i="3"/>
  <c r="D37" i="3"/>
  <c r="C37" i="3"/>
  <c r="B37" i="3"/>
  <c r="I36" i="3"/>
  <c r="J36" i="3" s="1"/>
  <c r="K36" i="3" s="1"/>
  <c r="I35" i="3"/>
  <c r="J35" i="3" s="1"/>
  <c r="K35" i="3" s="1"/>
  <c r="I34" i="3"/>
  <c r="J34" i="3" s="1"/>
  <c r="K34" i="3" s="1"/>
  <c r="I33" i="3"/>
  <c r="J33" i="3" s="1"/>
  <c r="I32" i="3"/>
  <c r="J32" i="3" s="1"/>
  <c r="K32" i="3" s="1"/>
  <c r="I31" i="3"/>
  <c r="J31" i="3" s="1"/>
  <c r="I30" i="3"/>
  <c r="J30" i="3" s="1"/>
  <c r="K30" i="3" s="1"/>
  <c r="I29" i="3"/>
  <c r="J29" i="3" s="1"/>
  <c r="K29" i="3" s="1"/>
  <c r="I28" i="3"/>
  <c r="J28" i="3" s="1"/>
  <c r="K28" i="3" s="1"/>
  <c r="I27" i="3"/>
  <c r="J27" i="3" s="1"/>
  <c r="K27" i="3" s="1"/>
  <c r="I26" i="3"/>
  <c r="J26" i="3" s="1"/>
  <c r="K26" i="3" s="1"/>
  <c r="I25" i="3"/>
  <c r="J25" i="3" s="1"/>
  <c r="K25" i="3" s="1"/>
  <c r="I24" i="3"/>
  <c r="J24" i="3" s="1"/>
  <c r="K24" i="3" s="1"/>
  <c r="I23" i="3"/>
  <c r="J23" i="3" s="1"/>
  <c r="K23" i="3" s="1"/>
  <c r="I22" i="3"/>
  <c r="I21" i="3"/>
  <c r="I20" i="3"/>
  <c r="J20" i="3" s="1"/>
  <c r="K20" i="3" s="1"/>
  <c r="I19" i="3"/>
  <c r="J19" i="3" s="1"/>
  <c r="K19" i="3" s="1"/>
  <c r="I18" i="3"/>
  <c r="J18" i="3" s="1"/>
  <c r="I17" i="3"/>
  <c r="J17" i="3" s="1"/>
  <c r="I16" i="3"/>
  <c r="J16" i="3" s="1"/>
  <c r="K16" i="3" s="1"/>
  <c r="I15" i="3"/>
  <c r="J15" i="3" s="1"/>
  <c r="K15" i="3" s="1"/>
  <c r="I14" i="3"/>
  <c r="J14" i="3" s="1"/>
  <c r="K14" i="3" s="1"/>
  <c r="I13" i="3"/>
  <c r="J13" i="3" s="1"/>
  <c r="K13" i="3" s="1"/>
  <c r="I12" i="3"/>
  <c r="J12" i="3" s="1"/>
  <c r="K12" i="3" s="1"/>
  <c r="I11" i="3"/>
  <c r="J11" i="3" s="1"/>
  <c r="K11" i="3" s="1"/>
  <c r="I10" i="3"/>
  <c r="J10" i="3" s="1"/>
  <c r="K10" i="3" s="1"/>
  <c r="I9" i="3"/>
  <c r="J9" i="3" s="1"/>
  <c r="K9" i="3" s="1"/>
  <c r="I8" i="3"/>
  <c r="J8" i="3" s="1"/>
  <c r="K8" i="3" s="1"/>
  <c r="I37" i="3" l="1"/>
  <c r="J37" i="3" s="1"/>
  <c r="K37" i="3" s="1"/>
  <c r="G37" i="2"/>
  <c r="H37" i="2"/>
  <c r="F37" i="2"/>
  <c r="E37" i="2"/>
  <c r="D37" i="2"/>
  <c r="C37" i="2"/>
  <c r="B37" i="2"/>
  <c r="I36" i="2"/>
  <c r="J36" i="2" s="1"/>
  <c r="K36" i="2" s="1"/>
  <c r="I35" i="2"/>
  <c r="J35" i="2" s="1"/>
  <c r="K35" i="2" s="1"/>
  <c r="I34" i="2"/>
  <c r="J34" i="2" s="1"/>
  <c r="K34" i="2" s="1"/>
  <c r="I33" i="2"/>
  <c r="J33" i="2" s="1"/>
  <c r="I32" i="2"/>
  <c r="J32" i="2" s="1"/>
  <c r="K32" i="2" s="1"/>
  <c r="I31" i="2"/>
  <c r="J31" i="2" s="1"/>
  <c r="I30" i="2"/>
  <c r="J30" i="2" s="1"/>
  <c r="K30" i="2" s="1"/>
  <c r="I29" i="2"/>
  <c r="J29" i="2" s="1"/>
  <c r="K29" i="2" s="1"/>
  <c r="I28" i="2"/>
  <c r="J28" i="2" s="1"/>
  <c r="K28" i="2" s="1"/>
  <c r="I27" i="2"/>
  <c r="J27" i="2" s="1"/>
  <c r="K27" i="2" s="1"/>
  <c r="I26" i="2"/>
  <c r="J26" i="2" s="1"/>
  <c r="K26" i="2" s="1"/>
  <c r="I25" i="2"/>
  <c r="J25" i="2" s="1"/>
  <c r="K25" i="2" s="1"/>
  <c r="I24" i="2"/>
  <c r="J24" i="2" s="1"/>
  <c r="K24" i="2" s="1"/>
  <c r="I23" i="2"/>
  <c r="J23" i="2" s="1"/>
  <c r="K23" i="2" s="1"/>
  <c r="I22" i="2"/>
  <c r="I21" i="2"/>
  <c r="I20" i="2"/>
  <c r="J20" i="2" s="1"/>
  <c r="K20" i="2" s="1"/>
  <c r="I19" i="2"/>
  <c r="J19" i="2" s="1"/>
  <c r="K19" i="2" s="1"/>
  <c r="I18" i="2"/>
  <c r="J18" i="2" s="1"/>
  <c r="I17" i="2"/>
  <c r="J17" i="2" s="1"/>
  <c r="I16" i="2"/>
  <c r="J16" i="2" s="1"/>
  <c r="K16" i="2" s="1"/>
  <c r="I15" i="2"/>
  <c r="J15" i="2" s="1"/>
  <c r="K15" i="2" s="1"/>
  <c r="I14" i="2"/>
  <c r="J14" i="2" s="1"/>
  <c r="K14" i="2" s="1"/>
  <c r="I13" i="2"/>
  <c r="J13" i="2" s="1"/>
  <c r="K13" i="2" s="1"/>
  <c r="I12" i="2"/>
  <c r="J12" i="2" s="1"/>
  <c r="K12" i="2" s="1"/>
  <c r="I11" i="2"/>
  <c r="J11" i="2" s="1"/>
  <c r="K11" i="2" s="1"/>
  <c r="I10" i="2"/>
  <c r="J10" i="2" s="1"/>
  <c r="K10" i="2" s="1"/>
  <c r="I9" i="2"/>
  <c r="J9" i="2" s="1"/>
  <c r="K9" i="2" s="1"/>
  <c r="I8" i="2"/>
  <c r="J8" i="2" s="1"/>
  <c r="K8" i="2" s="1"/>
  <c r="I37" i="2" l="1"/>
  <c r="J37" i="2" s="1"/>
  <c r="K37" i="2" s="1"/>
  <c r="I25" i="1"/>
  <c r="I26" i="1"/>
  <c r="E37" i="1" l="1"/>
  <c r="H37" i="1" l="1"/>
  <c r="I21" i="1" l="1"/>
  <c r="I22" i="1"/>
  <c r="I23" i="1"/>
  <c r="I35" i="1" l="1"/>
  <c r="J35" i="1" s="1"/>
  <c r="I9" i="1" l="1"/>
  <c r="I10" i="1"/>
  <c r="I11" i="1"/>
  <c r="I12" i="1"/>
  <c r="I13" i="1"/>
  <c r="I14" i="1"/>
  <c r="I15" i="1"/>
  <c r="I16" i="1"/>
  <c r="I17" i="1"/>
  <c r="I18" i="1"/>
  <c r="I19" i="1"/>
  <c r="I20" i="1"/>
  <c r="I24" i="1"/>
  <c r="I29" i="1"/>
  <c r="I30" i="1"/>
  <c r="I31" i="1"/>
  <c r="I32" i="1"/>
  <c r="I33" i="1"/>
  <c r="I34" i="1"/>
  <c r="I36" i="1"/>
  <c r="J36" i="1" s="1"/>
  <c r="I8" i="1"/>
  <c r="J9" i="1" l="1"/>
  <c r="K9" i="1" s="1"/>
  <c r="I28" i="1" l="1"/>
  <c r="I27" i="1"/>
  <c r="J19" i="1" l="1"/>
  <c r="K19" i="1" s="1"/>
  <c r="J8" i="1"/>
  <c r="K8" i="1" s="1"/>
  <c r="J10" i="1"/>
  <c r="K10" i="1" s="1"/>
  <c r="J18" i="1"/>
  <c r="J17" i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20" i="1"/>
  <c r="K20" i="1" s="1"/>
  <c r="J23" i="1"/>
  <c r="K23" i="1" s="1"/>
  <c r="K36" i="1"/>
  <c r="K35" i="1"/>
  <c r="J34" i="1"/>
  <c r="K34" i="1" s="1"/>
  <c r="J33" i="1"/>
  <c r="J31" i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G37" i="1" l="1"/>
  <c r="J24" i="1"/>
  <c r="K24" i="1" s="1"/>
  <c r="J32" i="1"/>
  <c r="K32" i="1" s="1"/>
  <c r="F37" i="1"/>
  <c r="I37" i="1" l="1"/>
  <c r="J37" i="1" s="1"/>
  <c r="K37" i="1" s="1"/>
  <c r="D37" i="1" l="1"/>
  <c r="C37" i="1"/>
  <c r="B37" i="1"/>
</calcChain>
</file>

<file path=xl/sharedStrings.xml><?xml version="1.0" encoding="utf-8"?>
<sst xmlns="http://schemas.openxmlformats.org/spreadsheetml/2006/main" count="423" uniqueCount="52">
  <si>
    <t>หน่วยงาน</t>
  </si>
  <si>
    <t>ปี งปม 2563</t>
  </si>
  <si>
    <t>ปี งปม 2564</t>
  </si>
  <si>
    <t>ปี งปม 2565</t>
  </si>
  <si>
    <t>โรงพยาบาลทันตกรรม</t>
  </si>
  <si>
    <t>รากฟันเทียมโรงพยาบาลทันตกรรม</t>
  </si>
  <si>
    <t>งานอาคาร วิศวกรรมและซ่อมบำรุง</t>
  </si>
  <si>
    <t>ฝ่ายทันตสาธารณสุขฯ</t>
  </si>
  <si>
    <t>หน่วยกิจการนักศึกษา</t>
  </si>
  <si>
    <t>วัสดุ statement</t>
  </si>
  <si>
    <t>หน่วยทะเบียนและประเมินผล</t>
  </si>
  <si>
    <t xml:space="preserve">หน่วยส่งเสริม&amp;พัฒนาการศึกษาตัวตนเอง </t>
  </si>
  <si>
    <t xml:space="preserve">สำนักงานคณบดี </t>
  </si>
  <si>
    <t>หน่วยบริหารทรัพยากรบุคคล</t>
  </si>
  <si>
    <t>สนง.กองทุน 100 ปีฯ</t>
  </si>
  <si>
    <t>งานสื่อสารองค์กร</t>
  </si>
  <si>
    <t>หน่วยโสตทัศนศึกษา</t>
  </si>
  <si>
    <t>หน่วยคลัง</t>
  </si>
  <si>
    <t>หน่วยพัสดุ</t>
  </si>
  <si>
    <t xml:space="preserve">หน่วยคลังพัสดุ </t>
  </si>
  <si>
    <t>ค่ามิเตอร์เครื่องพิมพ์</t>
  </si>
  <si>
    <t>หมึกพิมพ์คอมพิวเตอร์</t>
  </si>
  <si>
    <t xml:space="preserve">รวมเป็นเงิน </t>
  </si>
  <si>
    <t>งบจัดสรรจ่ายจริง</t>
  </si>
  <si>
    <t>งบได้รับจัดสรรจากคณะฯ</t>
  </si>
  <si>
    <t>งบจัดสรรคงเหลือ</t>
  </si>
  <si>
    <t>งานเทคโนโลยีสารสนเทศ</t>
  </si>
  <si>
    <t>สาขาวิชาชีววิทยาช่องปากและระบบการบดเคี้ยว</t>
  </si>
  <si>
    <t>สาขาวิชาทันตกรรมป้องกัน</t>
  </si>
  <si>
    <t>สาขาวิชาทันตกรรมป้องกันภาคสนาม</t>
  </si>
  <si>
    <t>สาขาวิชาทันตกรรมประดิษฐ์</t>
  </si>
  <si>
    <t>สาขาวิชาทันตกรรมอนุรักษ์</t>
  </si>
  <si>
    <t>สาขาวิชาวิทยาการวินิจฉัยโรคช่องปาก</t>
  </si>
  <si>
    <t>สาขาวิชาศัลยศาสตร์ช่องปากและแม็กซิลโลเฟเชียล</t>
  </si>
  <si>
    <t>หน่วยนโยบายและแผนฯ</t>
  </si>
  <si>
    <t>งานเทคโนโลยีสารสนเทศ (ส่วนกลาง)</t>
  </si>
  <si>
    <t xml:space="preserve">                                      </t>
  </si>
  <si>
    <t>คงเหลือ(ร้อยละ)</t>
  </si>
  <si>
    <t>งบจัดสรรขออนุมัติหลักการ (ก่อหนี้)</t>
  </si>
  <si>
    <t>ปี งปม 2566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</si>
  <si>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ตุลาคม 2566 หน่วยงานยังไม่มียอดที่ได้รับจัดสรรจากคณะฯ เนื่องจากยังไม่มีการประชุมคณะกรรมการฯ</t>
    </r>
  </si>
  <si>
    <t>ปีงบประมาณ 2567</t>
  </si>
  <si>
    <t>หน่วยปฏิบัติการทันตกรรม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</si>
  <si>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30 พ.ย  2566 หน่วยงานยังไม่มียอดที่ได้รับจัดสรรจากคณะฯ เนื่องจากยังไม่มีการประชุมคณะกรรมการฯ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</si>
  <si>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ธ.ค 2566 </t>
    </r>
  </si>
  <si>
    <t>งานสื่อสารองค์กรและหน่วยโสตทัศนศึกษา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</si>
  <si>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ม.ค 2567 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</si>
  <si>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29 ก.พ 67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</si>
  <si>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มี.ค 67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</si>
  <si>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30 เม.ย 67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</si>
  <si>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พ.ค 67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</si>
  <si>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30 มิ.ย  67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</si>
</sst>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0"/>
      <name val="TH Sarabun New"/>
      <family val="2"/>
    </font>
    <font>
      <sz val="16"/>
      <color theme="1"/>
      <name val="TH Sarabun New"/>
      <family val="2"/>
    </font>
    <font>
      <b/>
      <sz val="15"/>
      <color theme="0"/>
      <name val="TH Sarabun New"/>
      <family val="2"/>
    </font>
    <font>
      <b/>
      <sz val="16"/>
      <color theme="0"/>
      <name val="TH SarabunPSK"/>
      <family val="2"/>
    </font>
    <font>
      <sz val="16"/>
      <color rgb="FFFF0000"/>
      <name val="TH Sarabun New"/>
      <family val="2"/>
    </font>
    <font>
      <sz val="16"/>
      <color rgb="FFFF0000"/>
      <name val="TH SarabunPSK"/>
      <family val="2"/>
    </font>
    <font>
      <sz val="16"/>
      <name val="TH Sarabun New"/>
      <family val="2"/>
    </font>
    <font>
      <sz val="16"/>
      <name val="TH SarabunPSK"/>
      <family val="2"/>
    </font>
    <font>
      <sz val="16"/>
      <name val="TH Sarabun New"/>
      <family val="2"/>
      <charset val="222"/>
    </font>
    <font>
      <sz val="16"/>
      <name val="TH SarabunPSK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4" borderId="0" xfId="0" applyFont="1" applyFill="1"/>
    <xf numFmtId="43" fontId="2" fillId="4" borderId="0" xfId="1" applyFont="1" applyFill="1"/>
    <xf numFmtId="0" fontId="2" fillId="4" borderId="0" xfId="0" applyFont="1" applyFill="1" applyAlignment="1">
      <alignment vertical="top" wrapText="1"/>
    </xf>
    <xf numFmtId="43" fontId="2" fillId="4" borderId="0" xfId="0" applyNumberFormat="1" applyFont="1" applyFill="1"/>
    <xf numFmtId="0" fontId="2" fillId="4" borderId="0" xfId="0" applyFont="1" applyFill="1" applyAlignment="1">
      <alignment horizontal="left" wrapText="1" inden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wrapText="1"/>
    </xf>
    <xf numFmtId="43" fontId="5" fillId="3" borderId="1" xfId="1" applyFont="1" applyFill="1" applyBorder="1" applyAlignment="1"/>
    <xf numFmtId="43" fontId="5" fillId="3" borderId="1" xfId="1" applyFont="1" applyFill="1" applyBorder="1" applyAlignment="1">
      <alignment horizontal="center"/>
    </xf>
    <xf numFmtId="43" fontId="5" fillId="3" borderId="1" xfId="1" applyFont="1" applyFill="1" applyBorder="1"/>
    <xf numFmtId="0" fontId="5" fillId="3" borderId="1" xfId="0" applyFont="1" applyFill="1" applyBorder="1" applyAlignment="1">
      <alignment wrapText="1"/>
    </xf>
    <xf numFmtId="43" fontId="4" fillId="2" borderId="1" xfId="1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/>
    </xf>
    <xf numFmtId="43" fontId="5" fillId="3" borderId="1" xfId="1" applyFont="1" applyFill="1" applyBorder="1" applyAlignment="1">
      <alignment vertical="top" wrapText="1"/>
    </xf>
    <xf numFmtId="43" fontId="5" fillId="3" borderId="1" xfId="1" applyFont="1" applyFill="1" applyBorder="1" applyAlignment="1">
      <alignment vertical="top"/>
    </xf>
    <xf numFmtId="43" fontId="5" fillId="3" borderId="1" xfId="1" applyFont="1" applyFill="1" applyBorder="1" applyAlignment="1">
      <alignment horizontal="center" vertical="top"/>
    </xf>
    <xf numFmtId="0" fontId="2" fillId="4" borderId="0" xfId="0" applyFont="1" applyFill="1" applyAlignment="1">
      <alignment vertical="top"/>
    </xf>
    <xf numFmtId="0" fontId="5" fillId="3" borderId="1" xfId="0" applyFont="1" applyFill="1" applyBorder="1" applyAlignment="1">
      <alignment vertical="top" wrapText="1"/>
    </xf>
    <xf numFmtId="43" fontId="2" fillId="4" borderId="0" xfId="0" applyNumberFormat="1" applyFont="1" applyFill="1" applyAlignment="1">
      <alignment vertical="top"/>
    </xf>
    <xf numFmtId="43" fontId="6" fillId="2" borderId="1" xfId="1" applyFont="1" applyFill="1" applyBorder="1" applyAlignment="1">
      <alignment horizontal="center" vertical="center" wrapText="1"/>
    </xf>
    <xf numFmtId="43" fontId="7" fillId="2" borderId="1" xfId="0" applyNumberFormat="1" applyFont="1" applyFill="1" applyBorder="1" applyAlignment="1">
      <alignment vertical="top"/>
    </xf>
    <xf numFmtId="43" fontId="2" fillId="5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43" fontId="2" fillId="4" borderId="0" xfId="1" applyFont="1" applyFill="1" applyAlignment="1">
      <alignment vertical="top"/>
    </xf>
    <xf numFmtId="43" fontId="4" fillId="2" borderId="1" xfId="1" applyFont="1" applyFill="1" applyBorder="1" applyAlignment="1">
      <alignment horizontal="center" vertical="top"/>
    </xf>
    <xf numFmtId="43" fontId="8" fillId="3" borderId="1" xfId="1" applyFont="1" applyFill="1" applyBorder="1" applyAlignment="1">
      <alignment horizontal="center" vertical="top"/>
    </xf>
    <xf numFmtId="43" fontId="9" fillId="3" borderId="1" xfId="0" applyNumberFormat="1" applyFont="1" applyFill="1" applyBorder="1" applyAlignment="1">
      <alignment vertical="top"/>
    </xf>
    <xf numFmtId="43" fontId="10" fillId="3" borderId="1" xfId="1" applyFont="1" applyFill="1" applyBorder="1" applyAlignment="1">
      <alignment horizontal="center" vertical="top"/>
    </xf>
    <xf numFmtId="43" fontId="11" fillId="3" borderId="1" xfId="0" applyNumberFormat="1" applyFont="1" applyFill="1" applyBorder="1" applyAlignment="1">
      <alignment vertical="top"/>
    </xf>
    <xf numFmtId="43" fontId="12" fillId="3" borderId="1" xfId="1" applyFont="1" applyFill="1" applyBorder="1" applyAlignment="1">
      <alignment horizontal="center" vertical="top"/>
    </xf>
    <xf numFmtId="43" fontId="13" fillId="3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43" fontId="2" fillId="3" borderId="1" xfId="1" applyNumberFormat="1" applyFont="1" applyFill="1" applyBorder="1"/>
    <xf numFmtId="43" fontId="2" fillId="3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2" fillId="4" borderId="0" xfId="0" applyFont="1" applyFill="1" applyAlignment="1">
      <alignment wrapText="1"/>
    </xf>
    <xf numFmtId="0" fontId="2" fillId="4" borderId="0" xfId="0" applyFont="1" applyFill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73966" y="16157575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856122" y="102948"/>
          <a:ext cx="7834746" cy="9721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8" name="Arrow: Dow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631266" y="16176625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5" name="Arrow: Down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774016" y="1113790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6" name="Rectangle: Rounded Corners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856122" y="102948"/>
          <a:ext cx="1064288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7" name="Arrow: Down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174191" y="1115695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774016" y="1113790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856122" y="102948"/>
          <a:ext cx="1064288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174191" y="1115695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6A2CAF11-CD39-4148-B49C-82990432907B}"/>
            </a:ext>
          </a:extLst>
        </xdr:cNvPr>
        <xdr:cNvSpPr/>
      </xdr:nvSpPr>
      <xdr:spPr>
        <a:xfrm>
          <a:off x="3404446" y="1075690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F5806F45-ABF0-431E-83D2-3ABBEFCBC938}"/>
            </a:ext>
          </a:extLst>
        </xdr:cNvPr>
        <xdr:cNvSpPr/>
      </xdr:nvSpPr>
      <xdr:spPr>
        <a:xfrm>
          <a:off x="1856122" y="102948"/>
          <a:ext cx="9456074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23A02E0A-9E31-4524-8E32-17CCEAA7EF25}"/>
            </a:ext>
          </a:extLst>
        </xdr:cNvPr>
        <xdr:cNvSpPr/>
      </xdr:nvSpPr>
      <xdr:spPr>
        <a:xfrm>
          <a:off x="4661746" y="1077595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087BBC16-2D79-479D-A02F-D0A01898EB51}"/>
            </a:ext>
          </a:extLst>
        </xdr:cNvPr>
        <xdr:cNvSpPr/>
      </xdr:nvSpPr>
      <xdr:spPr>
        <a:xfrm>
          <a:off x="3404446" y="10756900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117C63F4-2483-4962-B2F2-7DE6520A985F}"/>
            </a:ext>
          </a:extLst>
        </xdr:cNvPr>
        <xdr:cNvSpPr/>
      </xdr:nvSpPr>
      <xdr:spPr>
        <a:xfrm>
          <a:off x="1856122" y="102948"/>
          <a:ext cx="9456074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>
          <a:off x="4661746" y="10775950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76200</xdr:colOff>
      <xdr:row>36</xdr:row>
      <xdr:rowOff>57150</xdr:rowOff>
    </xdr:from>
    <xdr:to>
      <xdr:col>4</xdr:col>
      <xdr:colOff>207434</xdr:colOff>
      <xdr:row>36</xdr:row>
      <xdr:rowOff>222251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 flipV="1">
          <a:off x="6572250" y="9620250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36</xdr:row>
      <xdr:rowOff>79375</xdr:rowOff>
    </xdr:from>
    <xdr:to>
      <xdr:col>2</xdr:col>
      <xdr:colOff>247650</xdr:colOff>
      <xdr:row>36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087BBC16-2D79-479D-A02F-D0A01898EB51}"/>
            </a:ext>
          </a:extLst>
        </xdr:cNvPr>
        <xdr:cNvSpPr/>
      </xdr:nvSpPr>
      <xdr:spPr>
        <a:xfrm>
          <a:off x="3840691" y="96424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117C63F4-2483-4962-B2F2-7DE6520A985F}"/>
            </a:ext>
          </a:extLst>
        </xdr:cNvPr>
        <xdr:cNvSpPr/>
      </xdr:nvSpPr>
      <xdr:spPr>
        <a:xfrm>
          <a:off x="1856122" y="102948"/>
          <a:ext cx="1064288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36</xdr:row>
      <xdr:rowOff>79375</xdr:rowOff>
    </xdr:from>
    <xdr:to>
      <xdr:col>3</xdr:col>
      <xdr:colOff>209550</xdr:colOff>
      <xdr:row>36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>
          <a:off x="5240866" y="96424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36</xdr:row>
      <xdr:rowOff>66674</xdr:rowOff>
    </xdr:from>
    <xdr:to>
      <xdr:col>4</xdr:col>
      <xdr:colOff>228600</xdr:colOff>
      <xdr:row>36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 flipV="1">
          <a:off x="6593416" y="962977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36</xdr:row>
      <xdr:rowOff>79375</xdr:rowOff>
    </xdr:from>
    <xdr:to>
      <xdr:col>2</xdr:col>
      <xdr:colOff>247650</xdr:colOff>
      <xdr:row>36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087BBC16-2D79-479D-A02F-D0A01898EB51}"/>
            </a:ext>
          </a:extLst>
        </xdr:cNvPr>
        <xdr:cNvSpPr/>
      </xdr:nvSpPr>
      <xdr:spPr>
        <a:xfrm>
          <a:off x="3840691" y="96424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117C63F4-2483-4962-B2F2-7DE6520A985F}"/>
            </a:ext>
          </a:extLst>
        </xdr:cNvPr>
        <xdr:cNvSpPr/>
      </xdr:nvSpPr>
      <xdr:spPr>
        <a:xfrm>
          <a:off x="1856122" y="102948"/>
          <a:ext cx="1073813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36</xdr:row>
      <xdr:rowOff>79375</xdr:rowOff>
    </xdr:from>
    <xdr:to>
      <xdr:col>3</xdr:col>
      <xdr:colOff>209550</xdr:colOff>
      <xdr:row>36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>
          <a:off x="5240866" y="96424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36</xdr:row>
      <xdr:rowOff>66674</xdr:rowOff>
    </xdr:from>
    <xdr:to>
      <xdr:col>4</xdr:col>
      <xdr:colOff>228600</xdr:colOff>
      <xdr:row>36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 flipV="1">
          <a:off x="6593416" y="962977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36</xdr:row>
      <xdr:rowOff>79375</xdr:rowOff>
    </xdr:from>
    <xdr:to>
      <xdr:col>2</xdr:col>
      <xdr:colOff>247650</xdr:colOff>
      <xdr:row>36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087BBC16-2D79-479D-A02F-D0A01898EB51}"/>
            </a:ext>
          </a:extLst>
        </xdr:cNvPr>
        <xdr:cNvSpPr/>
      </xdr:nvSpPr>
      <xdr:spPr>
        <a:xfrm>
          <a:off x="3840691" y="96424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117C63F4-2483-4962-B2F2-7DE6520A985F}"/>
            </a:ext>
          </a:extLst>
        </xdr:cNvPr>
        <xdr:cNvSpPr/>
      </xdr:nvSpPr>
      <xdr:spPr>
        <a:xfrm>
          <a:off x="1856122" y="102948"/>
          <a:ext cx="1073813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36</xdr:row>
      <xdr:rowOff>79375</xdr:rowOff>
    </xdr:from>
    <xdr:to>
      <xdr:col>3</xdr:col>
      <xdr:colOff>209550</xdr:colOff>
      <xdr:row>36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>
          <a:off x="5240866" y="96424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36</xdr:row>
      <xdr:rowOff>66674</xdr:rowOff>
    </xdr:from>
    <xdr:to>
      <xdr:col>4</xdr:col>
      <xdr:colOff>228600</xdr:colOff>
      <xdr:row>36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 flipV="1">
          <a:off x="6593416" y="962977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36</xdr:row>
      <xdr:rowOff>79375</xdr:rowOff>
    </xdr:from>
    <xdr:to>
      <xdr:col>2</xdr:col>
      <xdr:colOff>247650</xdr:colOff>
      <xdr:row>36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087BBC16-2D79-479D-A02F-D0A01898EB51}"/>
            </a:ext>
          </a:extLst>
        </xdr:cNvPr>
        <xdr:cNvSpPr/>
      </xdr:nvSpPr>
      <xdr:spPr>
        <a:xfrm>
          <a:off x="4240741" y="9023350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117C63F4-2483-4962-B2F2-7DE6520A985F}"/>
            </a:ext>
          </a:extLst>
        </xdr:cNvPr>
        <xdr:cNvSpPr/>
      </xdr:nvSpPr>
      <xdr:spPr>
        <a:xfrm>
          <a:off x="1856122" y="102948"/>
          <a:ext cx="1113818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36</xdr:row>
      <xdr:rowOff>79375</xdr:rowOff>
    </xdr:from>
    <xdr:to>
      <xdr:col>3</xdr:col>
      <xdr:colOff>209550</xdr:colOff>
      <xdr:row>36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>
          <a:off x="5640916" y="9023350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36</xdr:row>
      <xdr:rowOff>66674</xdr:rowOff>
    </xdr:from>
    <xdr:to>
      <xdr:col>4</xdr:col>
      <xdr:colOff>228600</xdr:colOff>
      <xdr:row>36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 flipV="1">
          <a:off x="6993466" y="9010649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zoomScale="90" zoomScaleNormal="90" workbookViewId="0">
      <pane ySplit="7" topLeftCell="A8" activePane="bottomLeft" state="frozen"/>
      <selection pane="bottomLeft" activeCell="E10" sqref="E10"/>
    </sheetView>
  </sheetViews>
  <sheetFormatPr defaultColWidth="8.875" defaultRowHeight="21" x14ac:dyDescent="0.35"/>
  <cols>
    <col min="1" max="1" width="31.875" style="5" customWidth="1"/>
    <col min="2" max="2" width="16.875" style="1" customWidth="1"/>
    <col min="3" max="3" width="18.875" style="1" customWidth="1"/>
    <col min="4" max="5" width="17.625" style="1" customWidth="1"/>
    <col min="6" max="6" width="16.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8.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56" t="s">
        <v>0</v>
      </c>
      <c r="B6" s="6" t="s">
        <v>1</v>
      </c>
      <c r="C6" s="6" t="s">
        <v>2</v>
      </c>
      <c r="D6" s="6" t="s">
        <v>3</v>
      </c>
      <c r="E6" s="35" t="s">
        <v>39</v>
      </c>
      <c r="F6" s="57" t="s">
        <v>41</v>
      </c>
      <c r="G6" s="57"/>
      <c r="H6" s="57"/>
      <c r="I6" s="57"/>
      <c r="J6" s="57"/>
    </row>
    <row r="7" spans="1:12" ht="48" x14ac:dyDescent="0.35">
      <c r="A7" s="56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26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0</v>
      </c>
      <c r="G8" s="13">
        <v>313083.2</v>
      </c>
      <c r="H8" s="13">
        <v>29243.1</v>
      </c>
      <c r="I8" s="31">
        <f>+F8-G8-H8</f>
        <v>-342326.3</v>
      </c>
      <c r="J8" s="32" t="e">
        <f>+I8*100/F8</f>
        <v>#DIV/0!</v>
      </c>
      <c r="K8" s="4" t="e">
        <f>100-J8</f>
        <v>#DIV/0!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0</v>
      </c>
      <c r="G9" s="13">
        <v>142207.9</v>
      </c>
      <c r="H9" s="13">
        <v>0</v>
      </c>
      <c r="I9" s="31">
        <f t="shared" ref="I9:I35" si="0">+F9-G9-H9</f>
        <v>-142207.9</v>
      </c>
      <c r="J9" s="32" t="e">
        <f>+I9*100/F9</f>
        <v>#DIV/0!</v>
      </c>
      <c r="K9" s="4" t="e">
        <f t="shared" ref="K9:K15" si="1">100-J9</f>
        <v>#DIV/0!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0</v>
      </c>
      <c r="G10" s="13">
        <v>233187.32</v>
      </c>
      <c r="H10" s="13">
        <v>4772.8</v>
      </c>
      <c r="I10" s="33">
        <f t="shared" si="0"/>
        <v>-237960.12</v>
      </c>
      <c r="J10" s="34" t="e">
        <f>+I10*100/F10</f>
        <v>#DIV/0!</v>
      </c>
      <c r="K10" s="4" t="e">
        <f t="shared" si="1"/>
        <v>#DIV/0!</v>
      </c>
    </row>
    <row r="11" spans="1:12" s="20" customFormat="1" ht="48" x14ac:dyDescent="0.55000000000000004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2">
        <v>0</v>
      </c>
      <c r="G11" s="18">
        <v>1970.35</v>
      </c>
      <c r="H11" s="18">
        <v>1970.35</v>
      </c>
      <c r="I11" s="31">
        <f t="shared" si="0"/>
        <v>-3940.7</v>
      </c>
      <c r="J11" s="32" t="e">
        <f t="shared" ref="J11:J33" si="2">+I11*100/F11</f>
        <v>#DIV/0!</v>
      </c>
      <c r="K11" s="4" t="e">
        <f t="shared" si="1"/>
        <v>#DIV/0!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0</v>
      </c>
      <c r="G12" s="13">
        <v>0</v>
      </c>
      <c r="H12" s="13"/>
      <c r="I12" s="31">
        <f t="shared" si="0"/>
        <v>0</v>
      </c>
      <c r="J12" s="32" t="e">
        <f t="shared" si="2"/>
        <v>#DIV/0!</v>
      </c>
      <c r="K12" s="4" t="e">
        <f t="shared" si="1"/>
        <v>#DIV/0!</v>
      </c>
    </row>
    <row r="13" spans="1:12" ht="24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3">
        <v>0</v>
      </c>
      <c r="H13" s="13"/>
      <c r="I13" s="31">
        <f t="shared" si="0"/>
        <v>0</v>
      </c>
      <c r="J13" s="32" t="e">
        <f t="shared" si="2"/>
        <v>#DIV/0!</v>
      </c>
      <c r="K13" s="4" t="e">
        <f t="shared" si="1"/>
        <v>#DIV/0!</v>
      </c>
    </row>
    <row r="14" spans="1:12" ht="24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>
        <v>0</v>
      </c>
      <c r="G14" s="13">
        <v>0</v>
      </c>
      <c r="H14" s="13"/>
      <c r="I14" s="31">
        <f t="shared" si="0"/>
        <v>0</v>
      </c>
      <c r="J14" s="32" t="e">
        <f t="shared" si="2"/>
        <v>#DIV/0!</v>
      </c>
      <c r="K14" s="4" t="e">
        <f t="shared" si="1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0</v>
      </c>
      <c r="G15" s="13">
        <v>0</v>
      </c>
      <c r="H15" s="13"/>
      <c r="I15" s="31">
        <f t="shared" si="0"/>
        <v>0</v>
      </c>
      <c r="J15" s="32" t="e">
        <f t="shared" si="2"/>
        <v>#DIV/0!</v>
      </c>
      <c r="K15" s="4" t="e">
        <f t="shared" si="1"/>
        <v>#DIV/0!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0</v>
      </c>
      <c r="G16" s="13">
        <v>0</v>
      </c>
      <c r="H16" s="13"/>
      <c r="I16" s="31">
        <f t="shared" si="0"/>
        <v>0</v>
      </c>
      <c r="J16" s="32" t="e">
        <f t="shared" si="2"/>
        <v>#DIV/0!</v>
      </c>
      <c r="K16" s="4" t="e">
        <f>100-J16</f>
        <v>#DIV/0!</v>
      </c>
    </row>
    <row r="17" spans="1:11" s="20" customFormat="1" ht="48" x14ac:dyDescent="0.55000000000000004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2">
        <v>0</v>
      </c>
      <c r="G17" s="18">
        <v>0</v>
      </c>
      <c r="H17" s="18"/>
      <c r="I17" s="31">
        <f t="shared" si="0"/>
        <v>0</v>
      </c>
      <c r="J17" s="32" t="e">
        <f t="shared" si="2"/>
        <v>#DIV/0!</v>
      </c>
      <c r="K17" s="4"/>
    </row>
    <row r="18" spans="1:11" ht="24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>
        <v>0</v>
      </c>
      <c r="H18" s="18"/>
      <c r="I18" s="31">
        <f t="shared" si="0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0</v>
      </c>
      <c r="G19" s="13">
        <v>14926</v>
      </c>
      <c r="H19" s="13">
        <v>0</v>
      </c>
      <c r="I19" s="31">
        <f t="shared" si="0"/>
        <v>-14926</v>
      </c>
      <c r="J19" s="32" t="e">
        <f t="shared" si="2"/>
        <v>#DIV/0!</v>
      </c>
      <c r="K19" s="4" t="e">
        <f t="shared" ref="K19:K36" si="3">100-J19</f>
        <v>#DIV/0!</v>
      </c>
    </row>
    <row r="20" spans="1:11" ht="24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>
        <v>0</v>
      </c>
      <c r="H20" s="13"/>
      <c r="I20" s="31">
        <f t="shared" si="0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0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0"/>
        <v>0</v>
      </c>
      <c r="J22" s="32"/>
      <c r="K22" s="4"/>
    </row>
    <row r="23" spans="1:11" s="20" customFormat="1" ht="24" x14ac:dyDescent="0.55000000000000004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2">
        <v>0</v>
      </c>
      <c r="G23" s="13">
        <v>10680</v>
      </c>
      <c r="H23" s="18">
        <v>0</v>
      </c>
      <c r="I23" s="31">
        <f t="shared" si="0"/>
        <v>-10680</v>
      </c>
      <c r="J23" s="32" t="e">
        <f t="shared" si="2"/>
        <v>#DIV/0!</v>
      </c>
      <c r="K23" s="4" t="e">
        <f t="shared" si="3"/>
        <v>#DIV/0!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0</v>
      </c>
      <c r="G24" s="13">
        <v>0</v>
      </c>
      <c r="H24" s="13"/>
      <c r="I24" s="31">
        <f t="shared" si="0"/>
        <v>0</v>
      </c>
      <c r="J24" s="32" t="e">
        <f t="shared" si="2"/>
        <v>#DIV/0!</v>
      </c>
      <c r="K24" s="25" t="e">
        <f t="shared" si="3"/>
        <v>#DIV/0!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0</v>
      </c>
      <c r="G25" s="12">
        <v>515</v>
      </c>
      <c r="H25" s="13">
        <v>0</v>
      </c>
      <c r="I25" s="31">
        <f t="shared" si="0"/>
        <v>-515</v>
      </c>
      <c r="J25" s="32">
        <f>+I25*100/G25</f>
        <v>-100</v>
      </c>
      <c r="K25" s="4">
        <f t="shared" si="3"/>
        <v>200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0</v>
      </c>
      <c r="G26" s="12">
        <v>1050</v>
      </c>
      <c r="H26" s="13">
        <v>10732.5</v>
      </c>
      <c r="I26" s="31">
        <f t="shared" si="0"/>
        <v>-11782.5</v>
      </c>
      <c r="J26" s="32">
        <f>+I26*100/G26</f>
        <v>-1122.1428571428571</v>
      </c>
      <c r="K26" s="4">
        <f t="shared" si="3"/>
        <v>1222.1428571428571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0</v>
      </c>
      <c r="G27" s="13">
        <v>0</v>
      </c>
      <c r="H27" s="13"/>
      <c r="I27" s="31">
        <f t="shared" si="0"/>
        <v>0</v>
      </c>
      <c r="J27" s="32" t="e">
        <f t="shared" si="2"/>
        <v>#DIV/0!</v>
      </c>
      <c r="K27" s="4" t="e">
        <f t="shared" si="3"/>
        <v>#DIV/0!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0</v>
      </c>
      <c r="G28" s="13">
        <v>0</v>
      </c>
      <c r="H28" s="13"/>
      <c r="I28" s="31">
        <f t="shared" si="0"/>
        <v>0</v>
      </c>
      <c r="J28" s="32" t="e">
        <f t="shared" si="2"/>
        <v>#DIV/0!</v>
      </c>
      <c r="K28" s="25" t="e">
        <f t="shared" si="3"/>
        <v>#DIV/0!</v>
      </c>
    </row>
    <row r="29" spans="1:11" ht="24" x14ac:dyDescent="0.55000000000000004">
      <c r="A29" s="10" t="s">
        <v>15</v>
      </c>
      <c r="B29" s="11">
        <v>7543</v>
      </c>
      <c r="C29" s="12">
        <v>11645</v>
      </c>
      <c r="D29" s="12">
        <v>13062</v>
      </c>
      <c r="E29" s="13">
        <v>9078.01</v>
      </c>
      <c r="F29" s="12">
        <v>0</v>
      </c>
      <c r="G29" s="13">
        <v>0</v>
      </c>
      <c r="H29" s="13"/>
      <c r="I29" s="31">
        <f t="shared" si="0"/>
        <v>0</v>
      </c>
      <c r="J29" s="32" t="e">
        <f t="shared" si="2"/>
        <v>#DIV/0!</v>
      </c>
      <c r="K29" s="4" t="e">
        <f t="shared" si="3"/>
        <v>#DIV/0!</v>
      </c>
    </row>
    <row r="30" spans="1:11" ht="24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>
        <v>7490</v>
      </c>
      <c r="H30" s="13">
        <v>0</v>
      </c>
      <c r="I30" s="31">
        <f t="shared" si="0"/>
        <v>-7490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0</v>
      </c>
      <c r="G31" s="13">
        <v>0</v>
      </c>
      <c r="H31" s="13"/>
      <c r="I31" s="31">
        <f t="shared" si="0"/>
        <v>0</v>
      </c>
      <c r="J31" s="32" t="e">
        <f t="shared" si="2"/>
        <v>#DIV/0!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0</v>
      </c>
      <c r="G32" s="13">
        <v>0</v>
      </c>
      <c r="H32" s="13"/>
      <c r="I32" s="31">
        <f t="shared" si="0"/>
        <v>0</v>
      </c>
      <c r="J32" s="32" t="e">
        <f t="shared" si="2"/>
        <v>#DIV/0!</v>
      </c>
      <c r="K32" s="4" t="e">
        <f t="shared" si="3"/>
        <v>#DIV/0!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0</v>
      </c>
      <c r="G33" s="13">
        <v>0</v>
      </c>
      <c r="H33" s="13"/>
      <c r="I33" s="31">
        <f t="shared" si="0"/>
        <v>0</v>
      </c>
      <c r="J33" s="32" t="e">
        <f t="shared" si="2"/>
        <v>#DIV/0!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0</v>
      </c>
      <c r="G34" s="13">
        <v>1500</v>
      </c>
      <c r="H34" s="13">
        <v>0</v>
      </c>
      <c r="I34" s="31">
        <f>+F34-G34-H34</f>
        <v>-1500</v>
      </c>
      <c r="J34" s="32" t="e">
        <f>+I34*100/F34</f>
        <v>#DIV/0!</v>
      </c>
      <c r="K34" s="4" t="e">
        <f t="shared" si="3"/>
        <v>#DIV/0!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0</v>
      </c>
      <c r="G35" s="13">
        <v>0</v>
      </c>
      <c r="H35" s="13"/>
      <c r="I35" s="29">
        <f t="shared" si="0"/>
        <v>0</v>
      </c>
      <c r="J35" s="30" t="e">
        <f>+I35*100/F35</f>
        <v>#DIV/0!</v>
      </c>
      <c r="K35" s="4" t="e">
        <f t="shared" si="3"/>
        <v>#DIV/0!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0</v>
      </c>
      <c r="G36" s="38">
        <v>1195</v>
      </c>
      <c r="H36" s="39">
        <v>1400</v>
      </c>
      <c r="I36" s="31">
        <f>+F36-H36-G36</f>
        <v>-2595</v>
      </c>
      <c r="J36" s="32" t="e">
        <f>+I36*100/F36</f>
        <v>#DIV/0!</v>
      </c>
      <c r="K36" s="4" t="e">
        <f t="shared" si="3"/>
        <v>#DIV/0!</v>
      </c>
    </row>
    <row r="37" spans="1:11" ht="24" x14ac:dyDescent="0.55000000000000004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0</v>
      </c>
      <c r="G37" s="16">
        <f t="shared" si="4"/>
        <v>727804.7699999999</v>
      </c>
      <c r="H37" s="16">
        <f t="shared" si="4"/>
        <v>48118.75</v>
      </c>
      <c r="I37" s="28">
        <f>+F37-G37-H37</f>
        <v>-775923.5199999999</v>
      </c>
      <c r="J37" s="24" t="e">
        <f>+I37*100/F37</f>
        <v>#DIV/0!</v>
      </c>
      <c r="K37" s="4" t="e">
        <f>100-J37</f>
        <v>#DIV/0!</v>
      </c>
    </row>
    <row r="38" spans="1:11" ht="42" customHeight="1" x14ac:dyDescent="0.35">
      <c r="A38" s="55" t="s">
        <v>40</v>
      </c>
      <c r="B38" s="55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38:B38"/>
    <mergeCell ref="A6:A7"/>
    <mergeCell ref="F6:J6"/>
  </mergeCells>
  <pageMargins left="0.25" right="0.25" top="0.75" bottom="0.75" header="0.3" footer="0.3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2" workbookViewId="0">
      <selection activeCell="E10" sqref="E10"/>
    </sheetView>
  </sheetViews>
  <sheetFormatPr defaultColWidth="8.875" defaultRowHeight="21" x14ac:dyDescent="0.35"/>
  <cols>
    <col min="1" max="1" width="31.875" style="5" customWidth="1"/>
    <col min="2" max="2" width="16.875" style="1" customWidth="1"/>
    <col min="3" max="3" width="18.875" style="1" customWidth="1"/>
    <col min="4" max="5" width="17.625" style="1" customWidth="1"/>
    <col min="6" max="6" width="16.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8.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56" t="s">
        <v>0</v>
      </c>
      <c r="B6" s="37" t="s">
        <v>1</v>
      </c>
      <c r="C6" s="37" t="s">
        <v>2</v>
      </c>
      <c r="D6" s="37" t="s">
        <v>3</v>
      </c>
      <c r="E6" s="37" t="s">
        <v>39</v>
      </c>
      <c r="F6" s="57" t="s">
        <v>41</v>
      </c>
      <c r="G6" s="57"/>
      <c r="H6" s="57"/>
      <c r="I6" s="57"/>
      <c r="J6" s="57"/>
    </row>
    <row r="7" spans="1:12" ht="48" x14ac:dyDescent="0.35">
      <c r="A7" s="56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36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0</v>
      </c>
      <c r="G8" s="13">
        <v>2510244.0799999996</v>
      </c>
      <c r="H8" s="13">
        <v>129397.1</v>
      </c>
      <c r="I8" s="31">
        <f>+F8-G8-H8</f>
        <v>-2639641.1799999997</v>
      </c>
      <c r="J8" s="32" t="e">
        <f>+I8*100/F8</f>
        <v>#DIV/0!</v>
      </c>
      <c r="K8" s="4" t="e">
        <f>100-J8</f>
        <v>#DIV/0!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0</v>
      </c>
      <c r="G9" s="13">
        <v>937959.44</v>
      </c>
      <c r="H9" s="13">
        <v>182017.9</v>
      </c>
      <c r="I9" s="31">
        <f t="shared" ref="I9:I35" si="0">+F9-G9-H9</f>
        <v>-1119977.3399999999</v>
      </c>
      <c r="J9" s="32" t="e">
        <f>+I9*100/F9</f>
        <v>#DIV/0!</v>
      </c>
      <c r="K9" s="4" t="e">
        <f t="shared" ref="K9:K15" si="1">100-J9</f>
        <v>#DIV/0!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0</v>
      </c>
      <c r="G10" s="13">
        <v>553159.41999999993</v>
      </c>
      <c r="H10" s="13">
        <v>255493.68</v>
      </c>
      <c r="I10" s="33">
        <f t="shared" si="0"/>
        <v>-808653.09999999986</v>
      </c>
      <c r="J10" s="34" t="e">
        <f>+I10*100/F10</f>
        <v>#DIV/0!</v>
      </c>
      <c r="K10" s="4" t="e">
        <f t="shared" si="1"/>
        <v>#DIV/0!</v>
      </c>
    </row>
    <row r="11" spans="1:12" s="20" customFormat="1" ht="48" x14ac:dyDescent="0.55000000000000004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2">
        <v>0</v>
      </c>
      <c r="G11" s="18">
        <v>0</v>
      </c>
      <c r="H11" s="18">
        <v>8051.0499999999993</v>
      </c>
      <c r="I11" s="31">
        <f t="shared" si="0"/>
        <v>-8051.0499999999993</v>
      </c>
      <c r="J11" s="32" t="e">
        <f t="shared" ref="J11:J33" si="2">+I11*100/F11</f>
        <v>#DIV/0!</v>
      </c>
      <c r="K11" s="4" t="e">
        <f t="shared" si="1"/>
        <v>#DIV/0!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0</v>
      </c>
      <c r="G12" s="13"/>
      <c r="H12" s="13"/>
      <c r="I12" s="31">
        <f t="shared" si="0"/>
        <v>0</v>
      </c>
      <c r="J12" s="32" t="e">
        <f t="shared" si="2"/>
        <v>#DIV/0!</v>
      </c>
      <c r="K12" s="4" t="e">
        <f t="shared" si="1"/>
        <v>#DIV/0!</v>
      </c>
    </row>
    <row r="13" spans="1:12" ht="24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3"/>
      <c r="H13" s="13"/>
      <c r="I13" s="31">
        <f t="shared" si="0"/>
        <v>0</v>
      </c>
      <c r="J13" s="32" t="e">
        <f t="shared" si="2"/>
        <v>#DIV/0!</v>
      </c>
      <c r="K13" s="4" t="e">
        <f t="shared" si="1"/>
        <v>#DIV/0!</v>
      </c>
    </row>
    <row r="14" spans="1:12" ht="24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>
        <v>0</v>
      </c>
      <c r="G14" s="13"/>
      <c r="H14" s="13"/>
      <c r="I14" s="31">
        <f t="shared" si="0"/>
        <v>0</v>
      </c>
      <c r="J14" s="32" t="e">
        <f t="shared" si="2"/>
        <v>#DIV/0!</v>
      </c>
      <c r="K14" s="4" t="e">
        <f t="shared" si="1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0</v>
      </c>
      <c r="G15" s="13"/>
      <c r="H15" s="13"/>
      <c r="I15" s="31">
        <f t="shared" si="0"/>
        <v>0</v>
      </c>
      <c r="J15" s="32" t="e">
        <f t="shared" si="2"/>
        <v>#DIV/0!</v>
      </c>
      <c r="K15" s="4" t="e">
        <f t="shared" si="1"/>
        <v>#DIV/0!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0</v>
      </c>
      <c r="G16" s="13">
        <v>6666.1</v>
      </c>
      <c r="H16" s="13">
        <v>0</v>
      </c>
      <c r="I16" s="31">
        <f t="shared" si="0"/>
        <v>-6666.1</v>
      </c>
      <c r="J16" s="32" t="e">
        <f t="shared" si="2"/>
        <v>#DIV/0!</v>
      </c>
      <c r="K16" s="4" t="e">
        <f>100-J16</f>
        <v>#DIV/0!</v>
      </c>
    </row>
    <row r="17" spans="1:11" s="20" customFormat="1" ht="48" x14ac:dyDescent="0.55000000000000004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2">
        <v>0</v>
      </c>
      <c r="G17" s="18">
        <v>0</v>
      </c>
      <c r="H17" s="18">
        <v>156</v>
      </c>
      <c r="I17" s="31">
        <f t="shared" si="0"/>
        <v>-156</v>
      </c>
      <c r="J17" s="32" t="e">
        <f t="shared" si="2"/>
        <v>#DIV/0!</v>
      </c>
      <c r="K17" s="4"/>
    </row>
    <row r="18" spans="1:11" ht="24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0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0</v>
      </c>
      <c r="G19" s="13">
        <v>75426</v>
      </c>
      <c r="H19" s="13">
        <v>5500</v>
      </c>
      <c r="I19" s="31">
        <f t="shared" si="0"/>
        <v>-80926</v>
      </c>
      <c r="J19" s="32" t="e">
        <f t="shared" si="2"/>
        <v>#DIV/0!</v>
      </c>
      <c r="K19" s="4" t="e">
        <f t="shared" ref="K19:K36" si="3">100-J19</f>
        <v>#DIV/0!</v>
      </c>
    </row>
    <row r="20" spans="1:11" ht="24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0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0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0"/>
        <v>0</v>
      </c>
      <c r="J22" s="32"/>
      <c r="K22" s="4"/>
    </row>
    <row r="23" spans="1:11" s="20" customFormat="1" ht="24" x14ac:dyDescent="0.55000000000000004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2">
        <v>0</v>
      </c>
      <c r="G23" s="13">
        <v>2120</v>
      </c>
      <c r="H23" s="18">
        <v>10680</v>
      </c>
      <c r="I23" s="31">
        <f t="shared" si="0"/>
        <v>-12800</v>
      </c>
      <c r="J23" s="32" t="e">
        <f t="shared" si="2"/>
        <v>#DIV/0!</v>
      </c>
      <c r="K23" s="4" t="e">
        <f t="shared" si="3"/>
        <v>#DIV/0!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0</v>
      </c>
      <c r="G24" s="13"/>
      <c r="H24" s="13"/>
      <c r="I24" s="31">
        <f t="shared" si="0"/>
        <v>0</v>
      </c>
      <c r="J24" s="32" t="e">
        <f t="shared" si="2"/>
        <v>#DIV/0!</v>
      </c>
      <c r="K24" s="25" t="e">
        <f t="shared" si="3"/>
        <v>#DIV/0!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0</v>
      </c>
      <c r="G25" s="12">
        <v>12765</v>
      </c>
      <c r="H25" s="13">
        <v>515</v>
      </c>
      <c r="I25" s="31">
        <f t="shared" si="0"/>
        <v>-13280</v>
      </c>
      <c r="J25" s="32">
        <f>+I25*100/G25</f>
        <v>-104.03446925186056</v>
      </c>
      <c r="K25" s="4">
        <f t="shared" si="3"/>
        <v>204.03446925186057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0</v>
      </c>
      <c r="G26" s="12">
        <v>21500</v>
      </c>
      <c r="H26" s="13">
        <v>4180</v>
      </c>
      <c r="I26" s="31">
        <f t="shared" si="0"/>
        <v>-25680</v>
      </c>
      <c r="J26" s="32">
        <f>+I26*100/G26</f>
        <v>-119.44186046511628</v>
      </c>
      <c r="K26" s="4">
        <f t="shared" si="3"/>
        <v>219.44186046511629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0</v>
      </c>
      <c r="G27" s="13"/>
      <c r="H27" s="13"/>
      <c r="I27" s="31">
        <f t="shared" si="0"/>
        <v>0</v>
      </c>
      <c r="J27" s="32" t="e">
        <f t="shared" si="2"/>
        <v>#DIV/0!</v>
      </c>
      <c r="K27" s="4" t="e">
        <f t="shared" si="3"/>
        <v>#DIV/0!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0</v>
      </c>
      <c r="G28" s="13">
        <v>16130</v>
      </c>
      <c r="H28" s="13">
        <v>0</v>
      </c>
      <c r="I28" s="31">
        <f t="shared" si="0"/>
        <v>-16130</v>
      </c>
      <c r="J28" s="32" t="e">
        <f t="shared" si="2"/>
        <v>#DIV/0!</v>
      </c>
      <c r="K28" s="25" t="e">
        <f t="shared" si="3"/>
        <v>#DIV/0!</v>
      </c>
    </row>
    <row r="29" spans="1:11" ht="24" x14ac:dyDescent="0.55000000000000004">
      <c r="A29" s="10" t="s">
        <v>15</v>
      </c>
      <c r="B29" s="11">
        <v>7543</v>
      </c>
      <c r="C29" s="12">
        <v>11645</v>
      </c>
      <c r="D29" s="12">
        <v>13062</v>
      </c>
      <c r="E29" s="13">
        <v>9078.01</v>
      </c>
      <c r="F29" s="12">
        <v>0</v>
      </c>
      <c r="G29" s="13"/>
      <c r="H29" s="13"/>
      <c r="I29" s="31">
        <f t="shared" si="0"/>
        <v>0</v>
      </c>
      <c r="J29" s="32" t="e">
        <f t="shared" si="2"/>
        <v>#DIV/0!</v>
      </c>
      <c r="K29" s="4" t="e">
        <f t="shared" si="3"/>
        <v>#DIV/0!</v>
      </c>
    </row>
    <row r="30" spans="1:11" ht="24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>
        <v>0</v>
      </c>
      <c r="H30" s="13">
        <v>49739.98</v>
      </c>
      <c r="I30" s="31">
        <f t="shared" si="0"/>
        <v>-49739.98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0</v>
      </c>
      <c r="G31" s="13"/>
      <c r="H31" s="13"/>
      <c r="I31" s="31">
        <f t="shared" si="0"/>
        <v>0</v>
      </c>
      <c r="J31" s="32" t="e">
        <f t="shared" si="2"/>
        <v>#DIV/0!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0</v>
      </c>
      <c r="G32" s="13"/>
      <c r="H32" s="13"/>
      <c r="I32" s="31">
        <f t="shared" si="0"/>
        <v>0</v>
      </c>
      <c r="J32" s="32" t="e">
        <f t="shared" si="2"/>
        <v>#DIV/0!</v>
      </c>
      <c r="K32" s="4" t="e">
        <f t="shared" si="3"/>
        <v>#DIV/0!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0</v>
      </c>
      <c r="G33" s="13"/>
      <c r="H33" s="13"/>
      <c r="I33" s="31">
        <f t="shared" si="0"/>
        <v>0</v>
      </c>
      <c r="J33" s="32" t="e">
        <f t="shared" si="2"/>
        <v>#DIV/0!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0</v>
      </c>
      <c r="G34" s="13">
        <v>406115.80000000005</v>
      </c>
      <c r="H34" s="13">
        <v>50983.28</v>
      </c>
      <c r="I34" s="31">
        <f>+F34-G34-H34</f>
        <v>-457099.08000000007</v>
      </c>
      <c r="J34" s="32" t="e">
        <f>+I34*100/F34</f>
        <v>#DIV/0!</v>
      </c>
      <c r="K34" s="4" t="e">
        <f t="shared" si="3"/>
        <v>#DIV/0!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0</v>
      </c>
      <c r="G35" s="13"/>
      <c r="H35" s="13"/>
      <c r="I35" s="29">
        <f t="shared" si="0"/>
        <v>0</v>
      </c>
      <c r="J35" s="30" t="e">
        <f>+I35*100/F35</f>
        <v>#DIV/0!</v>
      </c>
      <c r="K35" s="4" t="e">
        <f t="shared" si="3"/>
        <v>#DIV/0!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0</v>
      </c>
      <c r="G36" s="38">
        <v>3360</v>
      </c>
      <c r="H36" s="39">
        <v>4545</v>
      </c>
      <c r="I36" s="31">
        <f>+F36-H36-G36</f>
        <v>-7905</v>
      </c>
      <c r="J36" s="32" t="e">
        <f>+I36*100/F36</f>
        <v>#DIV/0!</v>
      </c>
      <c r="K36" s="4" t="e">
        <f t="shared" si="3"/>
        <v>#DIV/0!</v>
      </c>
    </row>
    <row r="37" spans="1:11" ht="24" x14ac:dyDescent="0.55000000000000004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0</v>
      </c>
      <c r="G37" s="16">
        <f>SUM(G8:G36)</f>
        <v>4545445.84</v>
      </c>
      <c r="H37" s="16">
        <f t="shared" si="4"/>
        <v>701258.99</v>
      </c>
      <c r="I37" s="28">
        <f>+F37-G37-H37</f>
        <v>-5246704.83</v>
      </c>
      <c r="J37" s="24" t="e">
        <f>+I37*100/F37</f>
        <v>#DIV/0!</v>
      </c>
      <c r="K37" s="4" t="e">
        <f>100-J37</f>
        <v>#DIV/0!</v>
      </c>
    </row>
    <row r="38" spans="1:11" ht="42" customHeight="1" x14ac:dyDescent="0.35">
      <c r="A38" s="55" t="s">
        <v>43</v>
      </c>
      <c r="B38" s="55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28" workbookViewId="0">
      <selection activeCell="M39" sqref="M39"/>
    </sheetView>
  </sheetViews>
  <sheetFormatPr defaultColWidth="8.875" defaultRowHeight="21" x14ac:dyDescent="0.35"/>
  <cols>
    <col min="1" max="1" width="31.875" style="5" customWidth="1"/>
    <col min="2" max="2" width="16.875" style="1" customWidth="1"/>
    <col min="3" max="3" width="18.875" style="1" customWidth="1"/>
    <col min="4" max="5" width="17.625" style="1" customWidth="1"/>
    <col min="6" max="6" width="16.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8.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56" t="s">
        <v>0</v>
      </c>
      <c r="B6" s="41" t="s">
        <v>1</v>
      </c>
      <c r="C6" s="41" t="s">
        <v>2</v>
      </c>
      <c r="D6" s="41" t="s">
        <v>3</v>
      </c>
      <c r="E6" s="41" t="s">
        <v>39</v>
      </c>
      <c r="F6" s="57" t="s">
        <v>41</v>
      </c>
      <c r="G6" s="57"/>
      <c r="H6" s="57"/>
      <c r="I6" s="57"/>
      <c r="J6" s="57"/>
    </row>
    <row r="7" spans="1:12" ht="48" x14ac:dyDescent="0.35">
      <c r="A7" s="56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40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5180721.5999999996</v>
      </c>
      <c r="H8" s="13">
        <v>312415.69999999995</v>
      </c>
      <c r="I8" s="31">
        <f>+F8-G8-H8</f>
        <v>19990162.699999999</v>
      </c>
      <c r="J8" s="32">
        <f>+I8*100/F8</f>
        <v>78.444168141488746</v>
      </c>
      <c r="K8" s="4">
        <f>100-J8</f>
        <v>21.555831858511254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1186084.05</v>
      </c>
      <c r="H9" s="13">
        <v>576706.77999999991</v>
      </c>
      <c r="I9" s="31">
        <f t="shared" ref="I9:I35" si="0">+F9-G9-H9</f>
        <v>8137209.169999999</v>
      </c>
      <c r="J9" s="32">
        <f>+I9*100/F9</f>
        <v>82.194032020202002</v>
      </c>
      <c r="K9" s="4">
        <f t="shared" ref="K9:K15" si="1">100-J9</f>
        <v>17.805967979797998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635449.81000000006</v>
      </c>
      <c r="H10" s="13">
        <v>620422.77</v>
      </c>
      <c r="I10" s="33">
        <f t="shared" si="0"/>
        <v>3244127.42</v>
      </c>
      <c r="J10" s="34">
        <f>+I10*100/F10</f>
        <v>72.091720444444448</v>
      </c>
      <c r="K10" s="4">
        <f t="shared" si="1"/>
        <v>27.908279555555552</v>
      </c>
    </row>
    <row r="11" spans="1:12" s="20" customFormat="1" ht="48" x14ac:dyDescent="0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0</v>
      </c>
      <c r="H11" s="18">
        <v>10021.4</v>
      </c>
      <c r="I11" s="31">
        <f t="shared" si="0"/>
        <v>239978.6</v>
      </c>
      <c r="J11" s="32">
        <f t="shared" ref="J11:J33" si="2">+I11*100/F11</f>
        <v>95.991439999999997</v>
      </c>
      <c r="K11" s="22">
        <f t="shared" si="1"/>
        <v>4.0085600000000028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3"/>
      <c r="H12" s="13"/>
      <c r="I12" s="31">
        <f t="shared" si="0"/>
        <v>2200</v>
      </c>
      <c r="J12" s="32">
        <f t="shared" si="2"/>
        <v>100</v>
      </c>
      <c r="K12" s="4">
        <f t="shared" si="1"/>
        <v>0</v>
      </c>
    </row>
    <row r="13" spans="1:12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3"/>
      <c r="H13" s="13"/>
      <c r="I13" s="31">
        <f t="shared" si="0"/>
        <v>0</v>
      </c>
      <c r="J13" s="32" t="e">
        <f t="shared" si="2"/>
        <v>#DIV/0!</v>
      </c>
      <c r="K13" s="4" t="e">
        <f t="shared" si="1"/>
        <v>#DIV/0!</v>
      </c>
    </row>
    <row r="14" spans="1:12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3"/>
      <c r="H14" s="13"/>
      <c r="I14" s="31">
        <f t="shared" si="0"/>
        <v>0</v>
      </c>
      <c r="J14" s="32" t="e">
        <f t="shared" si="2"/>
        <v>#DIV/0!</v>
      </c>
      <c r="K14" s="4" t="e">
        <f t="shared" si="1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3"/>
      <c r="H15" s="13"/>
      <c r="I15" s="31">
        <f t="shared" si="0"/>
        <v>100000</v>
      </c>
      <c r="J15" s="32">
        <f t="shared" si="2"/>
        <v>100</v>
      </c>
      <c r="K15" s="4">
        <f t="shared" si="1"/>
        <v>0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5243</v>
      </c>
      <c r="H16" s="13">
        <v>6666.1</v>
      </c>
      <c r="I16" s="31">
        <f t="shared" si="0"/>
        <v>288090.90000000002</v>
      </c>
      <c r="J16" s="32">
        <f t="shared" si="2"/>
        <v>96.030300000000011</v>
      </c>
      <c r="K16" s="4">
        <f>100-J16</f>
        <v>3.9696999999999889</v>
      </c>
    </row>
    <row r="17" spans="1:11" s="20" customFormat="1" ht="48" x14ac:dyDescent="0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0"/>
        <v>4844</v>
      </c>
      <c r="J17" s="32">
        <f t="shared" si="2"/>
        <v>96.88</v>
      </c>
      <c r="K17" s="22"/>
    </row>
    <row r="18" spans="1:11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0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1250260</v>
      </c>
      <c r="G19" s="13">
        <v>210836</v>
      </c>
      <c r="H19" s="13">
        <v>5500</v>
      </c>
      <c r="I19" s="31">
        <f t="shared" si="0"/>
        <v>1033924</v>
      </c>
      <c r="J19" s="32">
        <f t="shared" si="2"/>
        <v>82.69671908243086</v>
      </c>
      <c r="K19" s="4">
        <f t="shared" ref="K19:K36" si="3">100-J19</f>
        <v>17.30328091756914</v>
      </c>
    </row>
    <row r="20" spans="1:11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0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0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0"/>
        <v>0</v>
      </c>
      <c r="J22" s="32"/>
      <c r="K22" s="4"/>
    </row>
    <row r="23" spans="1:11" s="20" customFormat="1" ht="24" x14ac:dyDescent="0.55000000000000004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2">
        <v>165000</v>
      </c>
      <c r="G23" s="13">
        <v>2000</v>
      </c>
      <c r="H23" s="18">
        <v>10800</v>
      </c>
      <c r="I23" s="31">
        <f t="shared" si="0"/>
        <v>152200</v>
      </c>
      <c r="J23" s="32">
        <f t="shared" si="2"/>
        <v>92.242424242424249</v>
      </c>
      <c r="K23" s="4">
        <f t="shared" si="3"/>
        <v>7.7575757575757507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7720</v>
      </c>
      <c r="G24" s="13"/>
      <c r="H24" s="13"/>
      <c r="I24" s="31">
        <f t="shared" si="0"/>
        <v>7720</v>
      </c>
      <c r="J24" s="32">
        <f t="shared" si="2"/>
        <v>100</v>
      </c>
      <c r="K24" s="25">
        <f t="shared" si="3"/>
        <v>0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16000</v>
      </c>
      <c r="G25" s="12">
        <v>12250</v>
      </c>
      <c r="H25" s="13">
        <v>1030</v>
      </c>
      <c r="I25" s="31">
        <f t="shared" si="0"/>
        <v>2720</v>
      </c>
      <c r="J25" s="32">
        <f>+I25*100/G25</f>
        <v>22.204081632653061</v>
      </c>
      <c r="K25" s="4">
        <f t="shared" si="3"/>
        <v>77.795918367346943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21500</v>
      </c>
      <c r="H26" s="13">
        <v>4180</v>
      </c>
      <c r="I26" s="31">
        <f t="shared" si="0"/>
        <v>61320</v>
      </c>
      <c r="J26" s="32">
        <f>+I26*100/G26</f>
        <v>285.2093023255814</v>
      </c>
      <c r="K26" s="4">
        <f t="shared" si="3"/>
        <v>-185.2093023255814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/>
      <c r="H27" s="13"/>
      <c r="I27" s="31">
        <f t="shared" si="0"/>
        <v>100000</v>
      </c>
      <c r="J27" s="32">
        <f t="shared" si="2"/>
        <v>100</v>
      </c>
      <c r="K27" s="4">
        <f t="shared" si="3"/>
        <v>0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0</v>
      </c>
      <c r="H28" s="13">
        <v>16130</v>
      </c>
      <c r="I28" s="31">
        <f t="shared" si="0"/>
        <v>51070</v>
      </c>
      <c r="J28" s="32">
        <f t="shared" si="2"/>
        <v>75.99702380952381</v>
      </c>
      <c r="K28" s="25">
        <f t="shared" si="3"/>
        <v>24.00297619047619</v>
      </c>
    </row>
    <row r="29" spans="1:11" ht="24" x14ac:dyDescent="0.55000000000000004">
      <c r="A29" s="10" t="s">
        <v>45</v>
      </c>
      <c r="B29" s="11">
        <v>7543</v>
      </c>
      <c r="C29" s="12">
        <v>11645</v>
      </c>
      <c r="D29" s="12">
        <v>13062</v>
      </c>
      <c r="E29" s="13">
        <v>9078.01</v>
      </c>
      <c r="F29" s="12">
        <v>200000</v>
      </c>
      <c r="G29" s="13">
        <v>0</v>
      </c>
      <c r="H29" s="13">
        <v>49739.98</v>
      </c>
      <c r="I29" s="31">
        <f t="shared" si="0"/>
        <v>150260.01999999999</v>
      </c>
      <c r="J29" s="32">
        <f t="shared" si="2"/>
        <v>75.130009999999984</v>
      </c>
      <c r="K29" s="4">
        <f t="shared" si="3"/>
        <v>24.869990000000016</v>
      </c>
    </row>
    <row r="30" spans="1:11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0"/>
        <v>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/>
      <c r="H31" s="13"/>
      <c r="I31" s="31">
        <f t="shared" si="0"/>
        <v>5000</v>
      </c>
      <c r="J31" s="32">
        <f t="shared" si="2"/>
        <v>100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/>
      <c r="H32" s="13"/>
      <c r="I32" s="31">
        <f t="shared" si="0"/>
        <v>5000</v>
      </c>
      <c r="J32" s="32">
        <f t="shared" si="2"/>
        <v>100</v>
      </c>
      <c r="K32" s="4">
        <f t="shared" si="3"/>
        <v>0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/>
      <c r="H33" s="13"/>
      <c r="I33" s="31">
        <f t="shared" si="0"/>
        <v>3000</v>
      </c>
      <c r="J33" s="32">
        <f t="shared" si="2"/>
        <v>100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700000</v>
      </c>
      <c r="G34" s="13">
        <v>281917.35000000003</v>
      </c>
      <c r="H34" s="13">
        <v>116606.73</v>
      </c>
      <c r="I34" s="31">
        <f>+F34-G34-H34</f>
        <v>301475.92</v>
      </c>
      <c r="J34" s="32">
        <f>+I34*100/F34</f>
        <v>43.067988571428572</v>
      </c>
      <c r="K34" s="4">
        <f t="shared" si="3"/>
        <v>56.932011428571428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/>
      <c r="H35" s="13"/>
      <c r="I35" s="19">
        <f t="shared" si="0"/>
        <v>136620</v>
      </c>
      <c r="J35" s="30">
        <f>+I35*100/F35</f>
        <v>100</v>
      </c>
      <c r="K35" s="4">
        <f t="shared" si="3"/>
        <v>0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7260</v>
      </c>
      <c r="H36" s="39">
        <v>5505</v>
      </c>
      <c r="I36" s="31">
        <f>+F36-H36-G36</f>
        <v>187235</v>
      </c>
      <c r="J36" s="32">
        <f>+I36*100/F36</f>
        <v>93.617500000000007</v>
      </c>
      <c r="K36" s="4">
        <f t="shared" si="3"/>
        <v>6.3824999999999932</v>
      </c>
    </row>
    <row r="37" spans="1:11" ht="24" x14ac:dyDescent="0.55000000000000004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43483300</v>
      </c>
      <c r="G37" s="16">
        <f>SUM(G8:G36)</f>
        <v>7543261.8099999987</v>
      </c>
      <c r="H37" s="16">
        <f t="shared" si="4"/>
        <v>1735880.46</v>
      </c>
      <c r="I37" s="28">
        <f>+F37-G37-H37</f>
        <v>34204157.729999997</v>
      </c>
      <c r="J37" s="24">
        <f>+I37*100/F37</f>
        <v>78.660446033304723</v>
      </c>
      <c r="K37" s="4">
        <f>100-J37</f>
        <v>21.339553966695277</v>
      </c>
    </row>
    <row r="38" spans="1:11" ht="42" customHeight="1" x14ac:dyDescent="0.35">
      <c r="A38" s="55" t="s">
        <v>44</v>
      </c>
      <c r="B38" s="55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activeCell="E10" sqref="E10"/>
    </sheetView>
  </sheetViews>
  <sheetFormatPr defaultColWidth="8.875" defaultRowHeight="21" x14ac:dyDescent="0.35"/>
  <cols>
    <col min="1" max="1" width="31.875" style="5" customWidth="1"/>
    <col min="2" max="2" width="16.875" style="1" customWidth="1"/>
    <col min="3" max="3" width="18.875" style="1" customWidth="1"/>
    <col min="4" max="5" width="17.625" style="1" customWidth="1"/>
    <col min="6" max="6" width="16.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8.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56" t="s">
        <v>0</v>
      </c>
      <c r="B6" s="43" t="s">
        <v>1</v>
      </c>
      <c r="C6" s="43" t="s">
        <v>2</v>
      </c>
      <c r="D6" s="43" t="s">
        <v>3</v>
      </c>
      <c r="E6" s="43" t="s">
        <v>39</v>
      </c>
      <c r="F6" s="57" t="s">
        <v>41</v>
      </c>
      <c r="G6" s="57"/>
      <c r="H6" s="57"/>
      <c r="I6" s="57"/>
      <c r="J6" s="57"/>
    </row>
    <row r="7" spans="1:12" ht="48" x14ac:dyDescent="0.35">
      <c r="A7" s="56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42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7440653.6500000004</v>
      </c>
      <c r="H8" s="13">
        <v>1512811.2000000002</v>
      </c>
      <c r="I8" s="31">
        <f>+F8-G8-H8</f>
        <v>16529835.150000002</v>
      </c>
      <c r="J8" s="32">
        <f>+I8*100/F8</f>
        <v>64.86536339485076</v>
      </c>
      <c r="K8" s="4">
        <f>100-J8</f>
        <v>35.13463660514924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769552.11999999988</v>
      </c>
      <c r="H9" s="13">
        <v>2014594.7300000002</v>
      </c>
      <c r="I9" s="31">
        <f t="shared" ref="I9:I35" si="0">+F9-G9-H9</f>
        <v>7115853.1500000004</v>
      </c>
      <c r="J9" s="32">
        <f>+I9*100/F9</f>
        <v>71.87730454545455</v>
      </c>
      <c r="K9" s="4">
        <f t="shared" ref="K9:K15" si="1">100-J9</f>
        <v>28.12269545454545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607205.67000000004</v>
      </c>
      <c r="H10" s="13">
        <v>848282.23</v>
      </c>
      <c r="I10" s="33">
        <f t="shared" si="0"/>
        <v>3044512.1</v>
      </c>
      <c r="J10" s="34">
        <f>+I10*100/F10</f>
        <v>67.655824444444448</v>
      </c>
      <c r="K10" s="4">
        <f t="shared" si="1"/>
        <v>32.344175555555552</v>
      </c>
    </row>
    <row r="11" spans="1:12" s="20" customFormat="1" ht="48" x14ac:dyDescent="0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0</v>
      </c>
      <c r="H11" s="18">
        <v>18595.2</v>
      </c>
      <c r="I11" s="31">
        <f t="shared" si="0"/>
        <v>231404.79999999999</v>
      </c>
      <c r="J11" s="32">
        <f t="shared" ref="J11:J33" si="2">+I11*100/F11</f>
        <v>92.561920000000001</v>
      </c>
      <c r="K11" s="22">
        <f t="shared" si="1"/>
        <v>7.4380799999999994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3"/>
      <c r="H12" s="13"/>
      <c r="I12" s="31">
        <f t="shared" si="0"/>
        <v>2200</v>
      </c>
      <c r="J12" s="32">
        <f t="shared" si="2"/>
        <v>100</v>
      </c>
      <c r="K12" s="4">
        <f t="shared" si="1"/>
        <v>0</v>
      </c>
    </row>
    <row r="13" spans="1:12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3"/>
      <c r="H13" s="13"/>
      <c r="I13" s="31">
        <f t="shared" si="0"/>
        <v>0</v>
      </c>
      <c r="J13" s="32" t="e">
        <f t="shared" si="2"/>
        <v>#DIV/0!</v>
      </c>
      <c r="K13" s="4" t="e">
        <f t="shared" si="1"/>
        <v>#DIV/0!</v>
      </c>
    </row>
    <row r="14" spans="1:12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3"/>
      <c r="H14" s="13"/>
      <c r="I14" s="31">
        <f t="shared" si="0"/>
        <v>0</v>
      </c>
      <c r="J14" s="32" t="e">
        <f t="shared" si="2"/>
        <v>#DIV/0!</v>
      </c>
      <c r="K14" s="4" t="e">
        <f t="shared" si="1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3"/>
      <c r="H15" s="13"/>
      <c r="I15" s="31">
        <f t="shared" si="0"/>
        <v>100000</v>
      </c>
      <c r="J15" s="32">
        <f t="shared" si="2"/>
        <v>100</v>
      </c>
      <c r="K15" s="4">
        <f t="shared" si="1"/>
        <v>0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2910.4</v>
      </c>
      <c r="H16" s="13">
        <v>18211.400000000001</v>
      </c>
      <c r="I16" s="31">
        <f t="shared" si="0"/>
        <v>278878.19999999995</v>
      </c>
      <c r="J16" s="32">
        <f t="shared" si="2"/>
        <v>92.959399999999988</v>
      </c>
      <c r="K16" s="4">
        <f>100-J16</f>
        <v>7.040600000000012</v>
      </c>
    </row>
    <row r="17" spans="1:11" s="20" customFormat="1" ht="48" x14ac:dyDescent="0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0"/>
        <v>4844</v>
      </c>
      <c r="J17" s="32">
        <f t="shared" si="2"/>
        <v>96.88</v>
      </c>
      <c r="K17" s="22"/>
    </row>
    <row r="18" spans="1:11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0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1250260</v>
      </c>
      <c r="G19" s="13">
        <v>634995</v>
      </c>
      <c r="H19" s="13">
        <v>38875</v>
      </c>
      <c r="I19" s="31">
        <f t="shared" si="0"/>
        <v>576390</v>
      </c>
      <c r="J19" s="32">
        <f t="shared" si="2"/>
        <v>46.101610864940092</v>
      </c>
      <c r="K19" s="4">
        <f t="shared" ref="K19:K36" si="3">100-J19</f>
        <v>53.898389135059908</v>
      </c>
    </row>
    <row r="20" spans="1:11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0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0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0"/>
        <v>0</v>
      </c>
      <c r="J22" s="32"/>
      <c r="K22" s="4"/>
    </row>
    <row r="23" spans="1:11" s="20" customFormat="1" ht="24" x14ac:dyDescent="0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27667.5</v>
      </c>
      <c r="H23" s="18">
        <v>10880</v>
      </c>
      <c r="I23" s="31">
        <f t="shared" si="0"/>
        <v>126452.5</v>
      </c>
      <c r="J23" s="32">
        <f t="shared" si="2"/>
        <v>76.63787878787879</v>
      </c>
      <c r="K23" s="22">
        <f t="shared" si="3"/>
        <v>23.36212121212121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7720</v>
      </c>
      <c r="G24" s="13"/>
      <c r="H24" s="13"/>
      <c r="I24" s="31">
        <f t="shared" si="0"/>
        <v>7720</v>
      </c>
      <c r="J24" s="32">
        <f t="shared" si="2"/>
        <v>100</v>
      </c>
      <c r="K24" s="25">
        <f t="shared" si="3"/>
        <v>0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16000</v>
      </c>
      <c r="G25" s="12">
        <v>11025</v>
      </c>
      <c r="H25" s="13">
        <v>4131</v>
      </c>
      <c r="I25" s="31">
        <f t="shared" si="0"/>
        <v>844</v>
      </c>
      <c r="J25" s="32">
        <f>+I25*100/G25</f>
        <v>7.6553287981859413</v>
      </c>
      <c r="K25" s="4">
        <f t="shared" si="3"/>
        <v>92.344671201814066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2305</v>
      </c>
      <c r="H26" s="13">
        <v>25680</v>
      </c>
      <c r="I26" s="31">
        <f t="shared" si="0"/>
        <v>59015</v>
      </c>
      <c r="J26" s="32">
        <f>+I26*100/G26</f>
        <v>2560.303687635575</v>
      </c>
      <c r="K26" s="4">
        <f t="shared" si="3"/>
        <v>-2460.303687635575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/>
      <c r="H27" s="13"/>
      <c r="I27" s="31">
        <f t="shared" si="0"/>
        <v>100000</v>
      </c>
      <c r="J27" s="32">
        <f t="shared" si="2"/>
        <v>100</v>
      </c>
      <c r="K27" s="4">
        <f t="shared" si="3"/>
        <v>0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0</v>
      </c>
      <c r="H28" s="13">
        <v>16130</v>
      </c>
      <c r="I28" s="31">
        <f t="shared" si="0"/>
        <v>51070</v>
      </c>
      <c r="J28" s="32">
        <f t="shared" si="2"/>
        <v>75.99702380952381</v>
      </c>
      <c r="K28" s="25">
        <f t="shared" si="3"/>
        <v>24.00297619047619</v>
      </c>
    </row>
    <row r="29" spans="1:11" s="20" customFormat="1" ht="24" x14ac:dyDescent="0.2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105790</v>
      </c>
      <c r="H29" s="18">
        <v>49739.98</v>
      </c>
      <c r="I29" s="31">
        <f t="shared" si="0"/>
        <v>44470.02</v>
      </c>
      <c r="J29" s="32">
        <f t="shared" si="2"/>
        <v>22.235009999999999</v>
      </c>
      <c r="K29" s="22">
        <f t="shared" si="3"/>
        <v>77.764989999999997</v>
      </c>
    </row>
    <row r="30" spans="1:11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0"/>
        <v>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/>
      <c r="H31" s="13"/>
      <c r="I31" s="31">
        <f t="shared" si="0"/>
        <v>5000</v>
      </c>
      <c r="J31" s="32">
        <f t="shared" si="2"/>
        <v>100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/>
      <c r="H32" s="13"/>
      <c r="I32" s="31">
        <f t="shared" si="0"/>
        <v>5000</v>
      </c>
      <c r="J32" s="32">
        <f t="shared" si="2"/>
        <v>100</v>
      </c>
      <c r="K32" s="4">
        <f t="shared" si="3"/>
        <v>0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/>
      <c r="H33" s="13"/>
      <c r="I33" s="31">
        <f t="shared" si="0"/>
        <v>3000</v>
      </c>
      <c r="J33" s="32">
        <f t="shared" si="2"/>
        <v>100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700000</v>
      </c>
      <c r="G34" s="13">
        <v>359483.35000000003</v>
      </c>
      <c r="H34" s="13">
        <v>240142.73</v>
      </c>
      <c r="I34" s="31">
        <f>+F34-G34-H34</f>
        <v>100373.91999999995</v>
      </c>
      <c r="J34" s="32">
        <f>+I34*100/F34</f>
        <v>14.339131428571424</v>
      </c>
      <c r="K34" s="4">
        <f t="shared" si="3"/>
        <v>85.66086857142858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0</v>
      </c>
      <c r="H35" s="13">
        <v>41348.729999999996</v>
      </c>
      <c r="I35" s="19">
        <f t="shared" si="0"/>
        <v>95271.27</v>
      </c>
      <c r="J35" s="30">
        <f>+I35*100/F35</f>
        <v>69.734497145366717</v>
      </c>
      <c r="K35" s="4">
        <f t="shared" si="3"/>
        <v>30.265502854633283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12230</v>
      </c>
      <c r="H36" s="39">
        <v>28510</v>
      </c>
      <c r="I36" s="31">
        <f>+F36-H36-G36</f>
        <v>159260</v>
      </c>
      <c r="J36" s="32">
        <f>+I36*100/F36</f>
        <v>79.63</v>
      </c>
      <c r="K36" s="4">
        <f t="shared" si="3"/>
        <v>20.370000000000005</v>
      </c>
    </row>
    <row r="37" spans="1:11" ht="24" x14ac:dyDescent="0.55000000000000004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43483300</v>
      </c>
      <c r="G37" s="16">
        <f>SUM(G8:G36)</f>
        <v>9973817.6900000013</v>
      </c>
      <c r="H37" s="16">
        <f t="shared" si="4"/>
        <v>4868088.200000002</v>
      </c>
      <c r="I37" s="28">
        <f>+F37-G37-H37</f>
        <v>28641394.109999996</v>
      </c>
      <c r="J37" s="24">
        <f>+I37*100/F37</f>
        <v>65.867572401358672</v>
      </c>
      <c r="K37" s="4">
        <f>100-J37</f>
        <v>34.132427598641328</v>
      </c>
    </row>
    <row r="38" spans="1:11" ht="42" customHeight="1" x14ac:dyDescent="0.35">
      <c r="A38" s="55" t="s">
        <v>46</v>
      </c>
      <c r="B38" s="55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19" workbookViewId="0">
      <selection activeCell="F41" sqref="F41"/>
    </sheetView>
  </sheetViews>
  <sheetFormatPr defaultColWidth="8.875" defaultRowHeight="21" x14ac:dyDescent="0.35"/>
  <cols>
    <col min="1" max="1" width="31.875" style="5" customWidth="1"/>
    <col min="2" max="2" width="16.875" style="1" customWidth="1"/>
    <col min="3" max="3" width="18.875" style="1" customWidth="1"/>
    <col min="4" max="5" width="17.625" style="1" customWidth="1"/>
    <col min="6" max="6" width="16.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8.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56" t="s">
        <v>0</v>
      </c>
      <c r="B6" s="45" t="s">
        <v>1</v>
      </c>
      <c r="C6" s="45" t="s">
        <v>2</v>
      </c>
      <c r="D6" s="45" t="s">
        <v>3</v>
      </c>
      <c r="E6" s="45" t="s">
        <v>39</v>
      </c>
      <c r="F6" s="57" t="s">
        <v>41</v>
      </c>
      <c r="G6" s="57"/>
      <c r="H6" s="57"/>
      <c r="I6" s="57"/>
      <c r="J6" s="57"/>
    </row>
    <row r="7" spans="1:12" ht="48" x14ac:dyDescent="0.35">
      <c r="A7" s="56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44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8553825.7300000004</v>
      </c>
      <c r="H8" s="13">
        <v>3438490.8600000003</v>
      </c>
      <c r="I8" s="31">
        <f>+F8-G8-H8</f>
        <v>13490983.41</v>
      </c>
      <c r="J8" s="32">
        <f>+I8*100/F8</f>
        <v>52.940488123594669</v>
      </c>
      <c r="K8" s="4">
        <f>100-J8</f>
        <v>47.059511876405331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219150.19</v>
      </c>
      <c r="H9" s="13">
        <v>2759101.2700000005</v>
      </c>
      <c r="I9" s="31">
        <f>+F9-G9-H9</f>
        <v>6921748.54</v>
      </c>
      <c r="J9" s="32">
        <f>+I9*100/F9</f>
        <v>69.916651919191921</v>
      </c>
      <c r="K9" s="4">
        <f t="shared" ref="K9:K15" si="0">100-J9</f>
        <v>30.083348080808079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700272.79999999993</v>
      </c>
      <c r="H10" s="13">
        <v>1148707.08</v>
      </c>
      <c r="I10" s="33">
        <f t="shared" ref="I10:I35" si="1">+F10-G10-H10</f>
        <v>2651020.12</v>
      </c>
      <c r="J10" s="34">
        <f>+I10*100/F10</f>
        <v>58.911558222222219</v>
      </c>
      <c r="K10" s="4">
        <f t="shared" si="0"/>
        <v>41.088441777777781</v>
      </c>
    </row>
    <row r="11" spans="1:12" s="20" customFormat="1" ht="48" x14ac:dyDescent="0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0</v>
      </c>
      <c r="H11" s="18">
        <v>20565.55</v>
      </c>
      <c r="I11" s="31">
        <f t="shared" si="1"/>
        <v>229434.45</v>
      </c>
      <c r="J11" s="32">
        <f t="shared" ref="J11:J33" si="2">+I11*100/F11</f>
        <v>91.773780000000002</v>
      </c>
      <c r="K11" s="22">
        <f t="shared" si="0"/>
        <v>8.2262199999999979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8">
        <v>0</v>
      </c>
      <c r="H12" s="13">
        <v>0</v>
      </c>
      <c r="I12" s="31">
        <f t="shared" si="1"/>
        <v>2200</v>
      </c>
      <c r="J12" s="32">
        <f t="shared" si="2"/>
        <v>100</v>
      </c>
      <c r="K12" s="4">
        <f t="shared" si="0"/>
        <v>0</v>
      </c>
    </row>
    <row r="13" spans="1:12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8">
        <v>0</v>
      </c>
      <c r="H13" s="13"/>
      <c r="I13" s="31">
        <f t="shared" si="1"/>
        <v>0</v>
      </c>
      <c r="J13" s="32" t="e">
        <f t="shared" si="2"/>
        <v>#DIV/0!</v>
      </c>
      <c r="K13" s="4" t="e">
        <f t="shared" si="0"/>
        <v>#DIV/0!</v>
      </c>
    </row>
    <row r="14" spans="1:12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8">
        <v>0</v>
      </c>
      <c r="H14" s="13"/>
      <c r="I14" s="31">
        <f t="shared" si="1"/>
        <v>0</v>
      </c>
      <c r="J14" s="32" t="e">
        <f t="shared" si="2"/>
        <v>#DIV/0!</v>
      </c>
      <c r="K14" s="4" t="e">
        <f t="shared" si="0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8">
        <v>0</v>
      </c>
      <c r="H15" s="13">
        <v>0</v>
      </c>
      <c r="I15" s="31">
        <f t="shared" si="1"/>
        <v>100000</v>
      </c>
      <c r="J15" s="32">
        <f t="shared" si="2"/>
        <v>100</v>
      </c>
      <c r="K15" s="4">
        <f t="shared" si="0"/>
        <v>0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0</v>
      </c>
      <c r="H16" s="13">
        <v>21121.800000000003</v>
      </c>
      <c r="I16" s="31">
        <f t="shared" si="1"/>
        <v>278878.2</v>
      </c>
      <c r="J16" s="32">
        <f t="shared" si="2"/>
        <v>92.959400000000002</v>
      </c>
      <c r="K16" s="4">
        <f>100-J16</f>
        <v>7.0405999999999977</v>
      </c>
    </row>
    <row r="17" spans="1:11" s="20" customFormat="1" ht="48" x14ac:dyDescent="0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1"/>
        <v>4844</v>
      </c>
      <c r="J17" s="32">
        <f t="shared" si="2"/>
        <v>96.88</v>
      </c>
      <c r="K17" s="22"/>
    </row>
    <row r="18" spans="1:11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1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1250260</v>
      </c>
      <c r="G19" s="13">
        <v>1121151</v>
      </c>
      <c r="H19" s="13">
        <v>83209.279999999999</v>
      </c>
      <c r="I19" s="31">
        <f t="shared" si="1"/>
        <v>45899.72</v>
      </c>
      <c r="J19" s="32">
        <f t="shared" si="2"/>
        <v>3.671213987490602</v>
      </c>
      <c r="K19" s="4">
        <f t="shared" ref="K19:K36" si="3">100-J19</f>
        <v>96.328786012509397</v>
      </c>
    </row>
    <row r="20" spans="1:11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1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1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1"/>
        <v>0</v>
      </c>
      <c r="J22" s="32"/>
      <c r="K22" s="4"/>
    </row>
    <row r="23" spans="1:11" s="20" customFormat="1" ht="24" x14ac:dyDescent="0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37784.5</v>
      </c>
      <c r="H23" s="18">
        <v>12697.5</v>
      </c>
      <c r="I23" s="31">
        <f t="shared" si="1"/>
        <v>114518</v>
      </c>
      <c r="J23" s="32">
        <f t="shared" si="2"/>
        <v>69.404848484848486</v>
      </c>
      <c r="K23" s="22">
        <f t="shared" si="3"/>
        <v>30.595151515151514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7720</v>
      </c>
      <c r="G24" s="13">
        <v>0</v>
      </c>
      <c r="H24" s="13">
        <v>0</v>
      </c>
      <c r="I24" s="31">
        <f t="shared" si="1"/>
        <v>7720</v>
      </c>
      <c r="J24" s="32">
        <f t="shared" si="2"/>
        <v>100</v>
      </c>
      <c r="K24" s="25">
        <f t="shared" si="3"/>
        <v>0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16000</v>
      </c>
      <c r="G25" s="12">
        <v>8000</v>
      </c>
      <c r="H25" s="13">
        <v>6874</v>
      </c>
      <c r="I25" s="31">
        <f t="shared" si="1"/>
        <v>1126</v>
      </c>
      <c r="J25" s="32">
        <f>+I25*100/G25</f>
        <v>14.074999999999999</v>
      </c>
      <c r="K25" s="4">
        <f t="shared" si="3"/>
        <v>85.924999999999997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2305</v>
      </c>
      <c r="H26" s="13">
        <v>25680</v>
      </c>
      <c r="I26" s="31">
        <f t="shared" si="1"/>
        <v>59015</v>
      </c>
      <c r="J26" s="32">
        <f>+I26*100/G26</f>
        <v>2560.303687635575</v>
      </c>
      <c r="K26" s="4">
        <f t="shared" si="3"/>
        <v>-2460.303687635575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>
        <v>0</v>
      </c>
      <c r="H27" s="13">
        <v>0</v>
      </c>
      <c r="I27" s="31">
        <f t="shared" si="1"/>
        <v>100000</v>
      </c>
      <c r="J27" s="32">
        <f t="shared" si="2"/>
        <v>100</v>
      </c>
      <c r="K27" s="4">
        <f t="shared" si="3"/>
        <v>0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27940</v>
      </c>
      <c r="H28" s="13">
        <v>16130</v>
      </c>
      <c r="I28" s="31">
        <f t="shared" si="1"/>
        <v>23130</v>
      </c>
      <c r="J28" s="32">
        <f t="shared" si="2"/>
        <v>34.419642857142854</v>
      </c>
      <c r="K28" s="25">
        <f t="shared" si="3"/>
        <v>65.580357142857139</v>
      </c>
    </row>
    <row r="29" spans="1:11" s="20" customFormat="1" ht="24" x14ac:dyDescent="0.2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105790</v>
      </c>
      <c r="H29" s="18">
        <v>49739.98</v>
      </c>
      <c r="I29" s="31">
        <f t="shared" si="1"/>
        <v>44470.02</v>
      </c>
      <c r="J29" s="32">
        <f t="shared" si="2"/>
        <v>22.235009999999999</v>
      </c>
      <c r="K29" s="22">
        <f t="shared" si="3"/>
        <v>77.764989999999997</v>
      </c>
    </row>
    <row r="30" spans="1:11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1"/>
        <v>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>
        <v>0</v>
      </c>
      <c r="H31" s="13">
        <v>0</v>
      </c>
      <c r="I31" s="31">
        <f t="shared" si="1"/>
        <v>5000</v>
      </c>
      <c r="J31" s="32">
        <f t="shared" si="2"/>
        <v>100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>
        <v>0</v>
      </c>
      <c r="H32" s="13">
        <v>0</v>
      </c>
      <c r="I32" s="31">
        <f t="shared" si="1"/>
        <v>5000</v>
      </c>
      <c r="J32" s="32">
        <f t="shared" si="2"/>
        <v>100</v>
      </c>
      <c r="K32" s="4">
        <f t="shared" si="3"/>
        <v>0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>
        <v>0</v>
      </c>
      <c r="H33" s="13">
        <v>0</v>
      </c>
      <c r="I33" s="31">
        <f t="shared" si="1"/>
        <v>3000</v>
      </c>
      <c r="J33" s="32">
        <f t="shared" si="2"/>
        <v>100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700000</v>
      </c>
      <c r="G34" s="13">
        <v>371799.10000000003</v>
      </c>
      <c r="H34" s="13">
        <v>270946.38</v>
      </c>
      <c r="I34" s="31">
        <f>+F34-G34-H34</f>
        <v>57254.51999999996</v>
      </c>
      <c r="J34" s="32">
        <f>+I34*100/F34</f>
        <v>8.1792171428571372</v>
      </c>
      <c r="K34" s="4">
        <f t="shared" si="3"/>
        <v>91.820782857142859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0</v>
      </c>
      <c r="H35" s="13">
        <v>41348.729999999996</v>
      </c>
      <c r="I35" s="19">
        <f t="shared" si="1"/>
        <v>95271.27</v>
      </c>
      <c r="J35" s="30">
        <f>+I35*100/F35</f>
        <v>69.734497145366717</v>
      </c>
      <c r="K35" s="4">
        <f t="shared" si="3"/>
        <v>30.265502854633283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8485</v>
      </c>
      <c r="H36" s="39">
        <v>38840</v>
      </c>
      <c r="I36" s="31">
        <f>+F36-H36-G36</f>
        <v>152675</v>
      </c>
      <c r="J36" s="32">
        <f>+I36*100/F36</f>
        <v>76.337500000000006</v>
      </c>
      <c r="K36" s="4">
        <f t="shared" si="3"/>
        <v>23.662499999999994</v>
      </c>
    </row>
    <row r="37" spans="1:11" ht="24" x14ac:dyDescent="0.55000000000000004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43483300</v>
      </c>
      <c r="G37" s="16">
        <f>SUM(G8:G36)</f>
        <v>11156503.32</v>
      </c>
      <c r="H37" s="16">
        <f t="shared" si="4"/>
        <v>7933608.4300000016</v>
      </c>
      <c r="I37" s="28">
        <f>+F37-G37-H37</f>
        <v>24393188.25</v>
      </c>
      <c r="J37" s="24">
        <f>+I37*100/F37</f>
        <v>56.097831236359703</v>
      </c>
      <c r="K37" s="4">
        <f>100-J37</f>
        <v>43.902168763640297</v>
      </c>
    </row>
    <row r="38" spans="1:11" ht="42" customHeight="1" x14ac:dyDescent="0.35">
      <c r="A38" s="55" t="s">
        <v>47</v>
      </c>
      <c r="B38" s="55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workbookViewId="0">
      <selection activeCell="M8" sqref="M8"/>
    </sheetView>
  </sheetViews>
  <sheetFormatPr defaultColWidth="8.875" defaultRowHeight="21" x14ac:dyDescent="0.35"/>
  <cols>
    <col min="1" max="1" width="39.25" style="5" customWidth="1"/>
    <col min="2" max="3" width="20.25" style="1" customWidth="1"/>
    <col min="4" max="5" width="17.625" style="1" customWidth="1"/>
    <col min="6" max="6" width="17.75" style="2" customWidth="1"/>
    <col min="7" max="7" width="21.25" style="2" customWidth="1"/>
    <col min="8" max="8" width="18.625" style="2" customWidth="1"/>
    <col min="9" max="9" width="21.125" style="27" customWidth="1"/>
    <col min="10" max="10" width="2.5" style="20" hidden="1" customWidth="1"/>
    <col min="11" max="11" width="14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56" t="s">
        <v>0</v>
      </c>
      <c r="B6" s="47" t="s">
        <v>1</v>
      </c>
      <c r="C6" s="47" t="s">
        <v>2</v>
      </c>
      <c r="D6" s="47" t="s">
        <v>3</v>
      </c>
      <c r="E6" s="47" t="s">
        <v>39</v>
      </c>
      <c r="F6" s="57" t="s">
        <v>41</v>
      </c>
      <c r="G6" s="57"/>
      <c r="H6" s="57"/>
      <c r="I6" s="57"/>
      <c r="J6" s="57"/>
    </row>
    <row r="7" spans="1:12" ht="60.75" customHeight="1" x14ac:dyDescent="0.35">
      <c r="A7" s="56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46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8600852.5499999989</v>
      </c>
      <c r="H8" s="13">
        <v>6044389.1099999994</v>
      </c>
      <c r="I8" s="31">
        <f>+F8-G8-H8</f>
        <v>10838058.340000004</v>
      </c>
      <c r="J8" s="32">
        <f>+I8*100/F8</f>
        <v>42.530042576903327</v>
      </c>
      <c r="K8" s="4">
        <f>100-J8</f>
        <v>57.469957423096673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204983.07</v>
      </c>
      <c r="H9" s="13">
        <v>2974971.46</v>
      </c>
      <c r="I9" s="31">
        <f>+F9-G9-H9</f>
        <v>6720045.4699999997</v>
      </c>
      <c r="J9" s="32">
        <f>+I9*100/F9</f>
        <v>67.879247171717168</v>
      </c>
      <c r="K9" s="4">
        <f t="shared" ref="K9:K15" si="0">100-J9</f>
        <v>32.120752828282832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487653.04</v>
      </c>
      <c r="H10" s="13">
        <v>1700305.5099999998</v>
      </c>
      <c r="I10" s="33">
        <f t="shared" ref="I10:I35" si="1">+F10-G10-H10</f>
        <v>2312041.4500000002</v>
      </c>
      <c r="J10" s="34">
        <f>+I10*100/F10</f>
        <v>51.378698888888898</v>
      </c>
      <c r="K10" s="4">
        <f t="shared" si="0"/>
        <v>48.621301111111102</v>
      </c>
    </row>
    <row r="11" spans="1:12" s="20" customFormat="1" ht="24" x14ac:dyDescent="0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0</v>
      </c>
      <c r="H11" s="18">
        <v>24506.249999999996</v>
      </c>
      <c r="I11" s="31">
        <f t="shared" si="1"/>
        <v>225493.75</v>
      </c>
      <c r="J11" s="32">
        <f t="shared" ref="J11:J33" si="2">+I11*100/F11</f>
        <v>90.197500000000005</v>
      </c>
      <c r="K11" s="22">
        <f t="shared" si="0"/>
        <v>9.8024999999999949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8">
        <v>0</v>
      </c>
      <c r="H12" s="13">
        <v>0</v>
      </c>
      <c r="I12" s="31">
        <f t="shared" si="1"/>
        <v>2200</v>
      </c>
      <c r="J12" s="32">
        <f t="shared" si="2"/>
        <v>100</v>
      </c>
      <c r="K12" s="4">
        <f t="shared" si="0"/>
        <v>0</v>
      </c>
    </row>
    <row r="13" spans="1:12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8">
        <v>0</v>
      </c>
      <c r="H13" s="13"/>
      <c r="I13" s="31">
        <f t="shared" si="1"/>
        <v>0</v>
      </c>
      <c r="J13" s="32" t="e">
        <f t="shared" si="2"/>
        <v>#DIV/0!</v>
      </c>
      <c r="K13" s="4" t="e">
        <f t="shared" si="0"/>
        <v>#DIV/0!</v>
      </c>
    </row>
    <row r="14" spans="1:12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8">
        <v>0</v>
      </c>
      <c r="H14" s="13"/>
      <c r="I14" s="31">
        <f t="shared" si="1"/>
        <v>0</v>
      </c>
      <c r="J14" s="32" t="e">
        <f t="shared" si="2"/>
        <v>#DIV/0!</v>
      </c>
      <c r="K14" s="4" t="e">
        <f t="shared" si="0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8">
        <v>0</v>
      </c>
      <c r="H15" s="13">
        <v>0</v>
      </c>
      <c r="I15" s="31">
        <f t="shared" si="1"/>
        <v>100000</v>
      </c>
      <c r="J15" s="32">
        <f t="shared" si="2"/>
        <v>100</v>
      </c>
      <c r="K15" s="4">
        <f t="shared" si="0"/>
        <v>0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0</v>
      </c>
      <c r="H16" s="13">
        <v>22171.800000000003</v>
      </c>
      <c r="I16" s="31">
        <f t="shared" si="1"/>
        <v>277828.2</v>
      </c>
      <c r="J16" s="32">
        <f t="shared" si="2"/>
        <v>92.609399999999994</v>
      </c>
      <c r="K16" s="4">
        <f>100-J16</f>
        <v>7.3906000000000063</v>
      </c>
    </row>
    <row r="17" spans="1:11" s="20" customFormat="1" ht="24" x14ac:dyDescent="0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1"/>
        <v>4844</v>
      </c>
      <c r="J17" s="32">
        <f t="shared" si="2"/>
        <v>96.88</v>
      </c>
      <c r="K17" s="22"/>
    </row>
    <row r="18" spans="1:11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1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1250260</v>
      </c>
      <c r="G19" s="13">
        <v>934836</v>
      </c>
      <c r="H19" s="13">
        <v>277220.28000000003</v>
      </c>
      <c r="I19" s="31">
        <f t="shared" si="1"/>
        <v>38203.719999999972</v>
      </c>
      <c r="J19" s="32">
        <f t="shared" si="2"/>
        <v>3.0556620222993596</v>
      </c>
      <c r="K19" s="4">
        <f t="shared" ref="K19:K36" si="3">100-J19</f>
        <v>96.944337977700641</v>
      </c>
    </row>
    <row r="20" spans="1:11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1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1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1"/>
        <v>0</v>
      </c>
      <c r="J22" s="32"/>
      <c r="K22" s="4"/>
    </row>
    <row r="23" spans="1:11" s="20" customFormat="1" ht="24" x14ac:dyDescent="0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43143.5</v>
      </c>
      <c r="H23" s="18">
        <v>44607.5</v>
      </c>
      <c r="I23" s="31">
        <f t="shared" si="1"/>
        <v>77249</v>
      </c>
      <c r="J23" s="32">
        <f t="shared" si="2"/>
        <v>46.81757575757576</v>
      </c>
      <c r="K23" s="22">
        <f t="shared" si="3"/>
        <v>53.18242424242424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7720</v>
      </c>
      <c r="G24" s="13">
        <v>0</v>
      </c>
      <c r="H24" s="13">
        <v>0</v>
      </c>
      <c r="I24" s="31">
        <f t="shared" si="1"/>
        <v>7720</v>
      </c>
      <c r="J24" s="32">
        <f t="shared" si="2"/>
        <v>100</v>
      </c>
      <c r="K24" s="25">
        <f t="shared" si="3"/>
        <v>0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16000</v>
      </c>
      <c r="G25" s="12">
        <v>7000</v>
      </c>
      <c r="H25" s="13">
        <v>7544</v>
      </c>
      <c r="I25" s="31">
        <f t="shared" si="1"/>
        <v>1456</v>
      </c>
      <c r="J25" s="32">
        <f>+I25*100/G25</f>
        <v>20.8</v>
      </c>
      <c r="K25" s="4">
        <f t="shared" si="3"/>
        <v>79.2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5660</v>
      </c>
      <c r="H26" s="13">
        <v>27205</v>
      </c>
      <c r="I26" s="31">
        <f t="shared" si="1"/>
        <v>54135</v>
      </c>
      <c r="J26" s="32">
        <f>+I26*100/G26</f>
        <v>956.44876325088342</v>
      </c>
      <c r="K26" s="4">
        <f t="shared" si="3"/>
        <v>-856.44876325088342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>
        <v>7046</v>
      </c>
      <c r="H27" s="13">
        <v>8680</v>
      </c>
      <c r="I27" s="31">
        <f t="shared" si="1"/>
        <v>84274</v>
      </c>
      <c r="J27" s="32">
        <f t="shared" si="2"/>
        <v>84.274000000000001</v>
      </c>
      <c r="K27" s="4">
        <f t="shared" si="3"/>
        <v>15.725999999999999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0</v>
      </c>
      <c r="H28" s="13">
        <v>44070</v>
      </c>
      <c r="I28" s="31">
        <f t="shared" si="1"/>
        <v>23130</v>
      </c>
      <c r="J28" s="32">
        <f t="shared" si="2"/>
        <v>34.419642857142854</v>
      </c>
      <c r="K28" s="25">
        <f t="shared" si="3"/>
        <v>65.580357142857139</v>
      </c>
    </row>
    <row r="29" spans="1:11" s="20" customFormat="1" ht="24" x14ac:dyDescent="0.2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0</v>
      </c>
      <c r="H29" s="18">
        <v>155529.98000000001</v>
      </c>
      <c r="I29" s="31">
        <f t="shared" si="1"/>
        <v>44470.01999999999</v>
      </c>
      <c r="J29" s="32">
        <f t="shared" si="2"/>
        <v>22.235009999999996</v>
      </c>
      <c r="K29" s="22">
        <f t="shared" si="3"/>
        <v>77.764990000000012</v>
      </c>
    </row>
    <row r="30" spans="1:11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1"/>
        <v>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>
        <v>0</v>
      </c>
      <c r="H31" s="13">
        <v>0</v>
      </c>
      <c r="I31" s="31">
        <f t="shared" si="1"/>
        <v>5000</v>
      </c>
      <c r="J31" s="32">
        <f t="shared" si="2"/>
        <v>100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>
        <v>0</v>
      </c>
      <c r="H32" s="13">
        <v>0</v>
      </c>
      <c r="I32" s="31">
        <f t="shared" si="1"/>
        <v>5000</v>
      </c>
      <c r="J32" s="32">
        <f t="shared" si="2"/>
        <v>100</v>
      </c>
      <c r="K32" s="4">
        <f t="shared" si="3"/>
        <v>0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>
        <v>0</v>
      </c>
      <c r="H33" s="13">
        <v>0</v>
      </c>
      <c r="I33" s="31">
        <f t="shared" si="1"/>
        <v>3000</v>
      </c>
      <c r="J33" s="32">
        <f t="shared" si="2"/>
        <v>100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f>700000+100000</f>
        <v>800000</v>
      </c>
      <c r="G34" s="13">
        <v>311722.90000000002</v>
      </c>
      <c r="H34" s="13">
        <v>387920.58000000007</v>
      </c>
      <c r="I34" s="31">
        <f>+F34-G34-H34</f>
        <v>100356.5199999999</v>
      </c>
      <c r="J34" s="32">
        <f>+I34*100/F34</f>
        <v>12.544564999999988</v>
      </c>
      <c r="K34" s="4">
        <f t="shared" si="3"/>
        <v>87.455435000000008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0</v>
      </c>
      <c r="H35" s="13">
        <v>41348.729999999996</v>
      </c>
      <c r="I35" s="19">
        <f t="shared" si="1"/>
        <v>95271.27</v>
      </c>
      <c r="J35" s="30">
        <f>+I35*100/F35</f>
        <v>69.734497145366717</v>
      </c>
      <c r="K35" s="4">
        <f t="shared" si="3"/>
        <v>30.265502854633283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9295</v>
      </c>
      <c r="H36" s="39">
        <v>46405</v>
      </c>
      <c r="I36" s="31">
        <f>+F36-H36-G36</f>
        <v>144300</v>
      </c>
      <c r="J36" s="32">
        <f>+I36*100/F36</f>
        <v>72.150000000000006</v>
      </c>
      <c r="K36" s="4">
        <f t="shared" si="3"/>
        <v>27.849999999999994</v>
      </c>
    </row>
    <row r="37" spans="1:11" ht="24" x14ac:dyDescent="0.55000000000000004">
      <c r="A37" s="15" t="s">
        <v>22</v>
      </c>
      <c r="B37" s="16">
        <f t="shared" ref="B37:F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43583300</v>
      </c>
      <c r="G37" s="16">
        <f>SUM(G8:G36)</f>
        <v>10612192.059999999</v>
      </c>
      <c r="H37" s="16">
        <f>SUM(H8:H36)</f>
        <v>11807031.200000001</v>
      </c>
      <c r="I37" s="28">
        <f>+F37-G37-H37</f>
        <v>21164076.740000002</v>
      </c>
      <c r="J37" s="24">
        <f>+I37*100/F37</f>
        <v>48.560060252436145</v>
      </c>
      <c r="K37" s="4">
        <f>100-J37</f>
        <v>51.439939747563855</v>
      </c>
    </row>
    <row r="38" spans="1:11" ht="42" customHeight="1" x14ac:dyDescent="0.35">
      <c r="A38" s="55" t="s">
        <v>48</v>
      </c>
      <c r="B38" s="55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2" right="0.46" top="0.18" bottom="0.17" header="0.17" footer="0.17"/>
  <pageSetup paperSize="9" scale="68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workbookViewId="0">
      <selection activeCell="D11" sqref="D11"/>
    </sheetView>
  </sheetViews>
  <sheetFormatPr defaultColWidth="8.875" defaultRowHeight="21" x14ac:dyDescent="0.35"/>
  <cols>
    <col min="1" max="1" width="31" style="52" customWidth="1"/>
    <col min="2" max="2" width="22.75" style="1" customWidth="1"/>
    <col min="3" max="3" width="21" style="1" customWidth="1"/>
    <col min="4" max="4" width="21.125" style="1" customWidth="1"/>
    <col min="5" max="5" width="25.125" style="1" customWidth="1"/>
    <col min="6" max="6" width="24.875" style="2" customWidth="1"/>
    <col min="7" max="7" width="24.125" style="2" customWidth="1"/>
    <col min="8" max="8" width="23.25" style="2" customWidth="1"/>
    <col min="9" max="9" width="23.875" style="27" customWidth="1"/>
    <col min="10" max="10" width="2.375" style="20" hidden="1" customWidth="1"/>
    <col min="11" max="11" width="8.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56" t="s">
        <v>0</v>
      </c>
      <c r="B6" s="48" t="s">
        <v>1</v>
      </c>
      <c r="C6" s="48" t="s">
        <v>2</v>
      </c>
      <c r="D6" s="48" t="s">
        <v>3</v>
      </c>
      <c r="E6" s="48" t="s">
        <v>39</v>
      </c>
      <c r="F6" s="57" t="s">
        <v>41</v>
      </c>
      <c r="G6" s="57"/>
      <c r="H6" s="57"/>
      <c r="I6" s="57"/>
      <c r="J6" s="57"/>
    </row>
    <row r="7" spans="1:12" ht="63" customHeight="1" x14ac:dyDescent="0.35">
      <c r="A7" s="56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49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7644723.6600000001</v>
      </c>
      <c r="H8" s="13">
        <v>7924721.5699999994</v>
      </c>
      <c r="I8" s="31">
        <f>+F8-G8-H8</f>
        <v>9913854.7699999996</v>
      </c>
      <c r="J8" s="32">
        <f>+I8*100/F8</f>
        <v>38.903339716598715</v>
      </c>
      <c r="K8" s="4">
        <f>100-J8</f>
        <v>61.096660283401285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632904.16999999993</v>
      </c>
      <c r="H9" s="13">
        <v>3232350.06</v>
      </c>
      <c r="I9" s="31">
        <f>+F9-G9-H9</f>
        <v>6034745.7699999996</v>
      </c>
      <c r="J9" s="32">
        <f>+I9*100/F9</f>
        <v>60.957027979797978</v>
      </c>
      <c r="K9" s="4">
        <f t="shared" ref="K9:K15" si="0">100-J9</f>
        <v>39.042972020202022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620344.19999999995</v>
      </c>
      <c r="H10" s="13">
        <v>1933040.4899999998</v>
      </c>
      <c r="I10" s="33">
        <f t="shared" ref="I10:I35" si="1">+F10-G10-H10</f>
        <v>1946615.31</v>
      </c>
      <c r="J10" s="34">
        <f>+I10*100/F10</f>
        <v>43.258118000000003</v>
      </c>
      <c r="K10" s="4">
        <f t="shared" si="0"/>
        <v>56.741881999999997</v>
      </c>
    </row>
    <row r="11" spans="1:12" s="20" customFormat="1" ht="48" x14ac:dyDescent="0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11235</v>
      </c>
      <c r="H11" s="18">
        <v>26476.599999999995</v>
      </c>
      <c r="I11" s="31">
        <f t="shared" si="1"/>
        <v>212288.4</v>
      </c>
      <c r="J11" s="32">
        <f t="shared" ref="J11:J33" si="2">+I11*100/F11</f>
        <v>84.915360000000007</v>
      </c>
      <c r="K11" s="22">
        <f t="shared" si="0"/>
        <v>15.084639999999993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8">
        <v>0</v>
      </c>
      <c r="H12" s="13">
        <v>0</v>
      </c>
      <c r="I12" s="31">
        <f t="shared" si="1"/>
        <v>2200</v>
      </c>
      <c r="J12" s="32">
        <f t="shared" si="2"/>
        <v>100</v>
      </c>
      <c r="K12" s="4">
        <f t="shared" si="0"/>
        <v>0</v>
      </c>
    </row>
    <row r="13" spans="1:12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8"/>
      <c r="H13" s="13"/>
      <c r="I13" s="31">
        <f t="shared" si="1"/>
        <v>0</v>
      </c>
      <c r="J13" s="32" t="e">
        <f t="shared" si="2"/>
        <v>#DIV/0!</v>
      </c>
      <c r="K13" s="4" t="e">
        <f t="shared" si="0"/>
        <v>#DIV/0!</v>
      </c>
    </row>
    <row r="14" spans="1:12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8"/>
      <c r="H14" s="13"/>
      <c r="I14" s="31">
        <f t="shared" si="1"/>
        <v>0</v>
      </c>
      <c r="J14" s="32" t="e">
        <f t="shared" si="2"/>
        <v>#DIV/0!</v>
      </c>
      <c r="K14" s="4" t="e">
        <f t="shared" si="0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8">
        <v>0</v>
      </c>
      <c r="H15" s="13">
        <v>0</v>
      </c>
      <c r="I15" s="31">
        <f t="shared" si="1"/>
        <v>100000</v>
      </c>
      <c r="J15" s="32">
        <f t="shared" si="2"/>
        <v>100</v>
      </c>
      <c r="K15" s="4">
        <f t="shared" si="0"/>
        <v>0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0</v>
      </c>
      <c r="H16" s="13">
        <v>22171.800000000003</v>
      </c>
      <c r="I16" s="31">
        <f t="shared" si="1"/>
        <v>277828.2</v>
      </c>
      <c r="J16" s="32">
        <f t="shared" si="2"/>
        <v>92.609399999999994</v>
      </c>
      <c r="K16" s="4">
        <f>100-J16</f>
        <v>7.3906000000000063</v>
      </c>
    </row>
    <row r="17" spans="1:11" s="20" customFormat="1" ht="48" x14ac:dyDescent="0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1"/>
        <v>4844</v>
      </c>
      <c r="J17" s="32">
        <f t="shared" si="2"/>
        <v>96.88</v>
      </c>
      <c r="K17" s="22"/>
    </row>
    <row r="18" spans="1:11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1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1250260</v>
      </c>
      <c r="G19" s="13">
        <v>944589</v>
      </c>
      <c r="H19" s="13">
        <v>303100.28000000003</v>
      </c>
      <c r="I19" s="31">
        <f t="shared" si="1"/>
        <v>2570.7199999999721</v>
      </c>
      <c r="J19" s="32">
        <f t="shared" si="2"/>
        <v>0.20561483211491785</v>
      </c>
      <c r="K19" s="4">
        <f t="shared" ref="K19:K36" si="3">100-J19</f>
        <v>99.794385167885082</v>
      </c>
    </row>
    <row r="20" spans="1:11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1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1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1"/>
        <v>0</v>
      </c>
      <c r="J22" s="32"/>
      <c r="K22" s="4"/>
    </row>
    <row r="23" spans="1:11" s="20" customFormat="1" ht="24" x14ac:dyDescent="0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6674</v>
      </c>
      <c r="H23" s="18">
        <v>81037</v>
      </c>
      <c r="I23" s="31">
        <f t="shared" si="1"/>
        <v>77289</v>
      </c>
      <c r="J23" s="32">
        <f t="shared" si="2"/>
        <v>46.841818181818184</v>
      </c>
      <c r="K23" s="22">
        <f t="shared" si="3"/>
        <v>53.158181818181816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7720</v>
      </c>
      <c r="G24" s="13">
        <v>0</v>
      </c>
      <c r="H24" s="13">
        <v>0</v>
      </c>
      <c r="I24" s="31">
        <f t="shared" si="1"/>
        <v>7720</v>
      </c>
      <c r="J24" s="32">
        <f t="shared" si="2"/>
        <v>100</v>
      </c>
      <c r="K24" s="25">
        <f t="shared" si="3"/>
        <v>0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16000</v>
      </c>
      <c r="G25" s="12">
        <v>7660</v>
      </c>
      <c r="H25" s="13">
        <v>8074</v>
      </c>
      <c r="I25" s="31">
        <f t="shared" si="1"/>
        <v>266</v>
      </c>
      <c r="J25" s="32">
        <f>+I25*100/G25</f>
        <v>3.4725848563968666</v>
      </c>
      <c r="K25" s="4">
        <f t="shared" si="3"/>
        <v>96.527415143603136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0</v>
      </c>
      <c r="H26" s="13">
        <v>32865</v>
      </c>
      <c r="I26" s="31">
        <f t="shared" si="1"/>
        <v>54135</v>
      </c>
      <c r="J26" s="32" t="e">
        <f>+I26*100/G26</f>
        <v>#DIV/0!</v>
      </c>
      <c r="K26" s="4" t="e">
        <f t="shared" si="3"/>
        <v>#DIV/0!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>
        <v>0</v>
      </c>
      <c r="H27" s="13">
        <v>13051</v>
      </c>
      <c r="I27" s="31">
        <f t="shared" si="1"/>
        <v>86949</v>
      </c>
      <c r="J27" s="32">
        <f t="shared" si="2"/>
        <v>86.948999999999998</v>
      </c>
      <c r="K27" s="4">
        <f t="shared" si="3"/>
        <v>13.051000000000002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0</v>
      </c>
      <c r="H28" s="13">
        <v>44070</v>
      </c>
      <c r="I28" s="31">
        <f t="shared" si="1"/>
        <v>23130</v>
      </c>
      <c r="J28" s="32">
        <f t="shared" si="2"/>
        <v>34.419642857142854</v>
      </c>
      <c r="K28" s="25">
        <f t="shared" si="3"/>
        <v>65.580357142857139</v>
      </c>
    </row>
    <row r="29" spans="1:11" s="20" customFormat="1" ht="48" x14ac:dyDescent="0.2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0</v>
      </c>
      <c r="H29" s="18">
        <v>155529.98000000001</v>
      </c>
      <c r="I29" s="31">
        <f t="shared" si="1"/>
        <v>44470.01999999999</v>
      </c>
      <c r="J29" s="32">
        <f t="shared" si="2"/>
        <v>22.235009999999996</v>
      </c>
      <c r="K29" s="22">
        <f t="shared" si="3"/>
        <v>77.764990000000012</v>
      </c>
    </row>
    <row r="30" spans="1:11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1"/>
        <v>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>
        <v>3900</v>
      </c>
      <c r="H31" s="13">
        <v>0</v>
      </c>
      <c r="I31" s="31">
        <f t="shared" si="1"/>
        <v>1100</v>
      </c>
      <c r="J31" s="32">
        <f t="shared" si="2"/>
        <v>22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>
        <v>0</v>
      </c>
      <c r="H32" s="13">
        <v>0</v>
      </c>
      <c r="I32" s="31">
        <f t="shared" si="1"/>
        <v>5000</v>
      </c>
      <c r="J32" s="32">
        <f t="shared" si="2"/>
        <v>100</v>
      </c>
      <c r="K32" s="4">
        <f t="shared" si="3"/>
        <v>0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>
        <v>1080</v>
      </c>
      <c r="H33" s="13">
        <v>0</v>
      </c>
      <c r="I33" s="31">
        <f t="shared" si="1"/>
        <v>1920</v>
      </c>
      <c r="J33" s="32">
        <f t="shared" si="2"/>
        <v>64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f>700000+100000</f>
        <v>800000</v>
      </c>
      <c r="G34" s="13">
        <v>230453.90000000002</v>
      </c>
      <c r="H34" s="13">
        <v>480136.58000000007</v>
      </c>
      <c r="I34" s="31">
        <f>+F34-G34-H34</f>
        <v>89409.519999999902</v>
      </c>
      <c r="J34" s="32">
        <f>+I34*100/F34</f>
        <v>11.176189999999988</v>
      </c>
      <c r="K34" s="4">
        <f t="shared" si="3"/>
        <v>88.823810000000009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0</v>
      </c>
      <c r="H35" s="13">
        <v>41348.729999999996</v>
      </c>
      <c r="I35" s="19">
        <f t="shared" si="1"/>
        <v>95271.27</v>
      </c>
      <c r="J35" s="30">
        <f>+I35*100/F35</f>
        <v>69.734497145366717</v>
      </c>
      <c r="K35" s="4">
        <f t="shared" si="3"/>
        <v>30.265502854633283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4900</v>
      </c>
      <c r="H36" s="39">
        <v>53760</v>
      </c>
      <c r="I36" s="31">
        <f>+F36-H36-G36</f>
        <v>141340</v>
      </c>
      <c r="J36" s="32">
        <f>+I36*100/F36</f>
        <v>70.67</v>
      </c>
      <c r="K36" s="4">
        <f t="shared" si="3"/>
        <v>29.33</v>
      </c>
    </row>
    <row r="37" spans="1:11" ht="24" x14ac:dyDescent="0.55000000000000004">
      <c r="A37" s="15" t="s">
        <v>22</v>
      </c>
      <c r="B37" s="16">
        <f t="shared" ref="B37:F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43583300</v>
      </c>
      <c r="G37" s="16">
        <f>SUM(G8:G36)</f>
        <v>10108463.93</v>
      </c>
      <c r="H37" s="16">
        <f>SUM(H8:H36)</f>
        <v>14351889.09</v>
      </c>
      <c r="I37" s="28">
        <f>+F37-G37-H37</f>
        <v>19122946.98</v>
      </c>
      <c r="J37" s="24">
        <f>+I37*100/F37</f>
        <v>43.87677615049801</v>
      </c>
      <c r="K37" s="4">
        <f>100-J37</f>
        <v>56.12322384950199</v>
      </c>
    </row>
    <row r="38" spans="1:11" ht="42" customHeight="1" x14ac:dyDescent="0.35">
      <c r="A38" s="55" t="s">
        <v>49</v>
      </c>
      <c r="B38" s="55"/>
      <c r="J38" s="22"/>
      <c r="K38" s="4"/>
    </row>
    <row r="40" spans="1:11" x14ac:dyDescent="0.35">
      <c r="A40" s="51"/>
      <c r="F40" s="1"/>
      <c r="G40" s="1"/>
      <c r="H40" s="1"/>
      <c r="I40" s="22"/>
      <c r="J40" s="1"/>
    </row>
    <row r="41" spans="1:11" x14ac:dyDescent="0.35">
      <c r="A41" s="51"/>
      <c r="F41" s="1"/>
      <c r="G41" s="4"/>
      <c r="H41" s="1"/>
      <c r="I41" s="20"/>
      <c r="J41" s="1"/>
    </row>
    <row r="42" spans="1:11" x14ac:dyDescent="0.35">
      <c r="A42" s="51"/>
      <c r="F42" s="1"/>
      <c r="G42" s="1"/>
      <c r="H42" s="1"/>
      <c r="I42" s="20"/>
      <c r="J42" s="1"/>
    </row>
    <row r="43" spans="1:11" x14ac:dyDescent="0.35">
      <c r="A43" s="51"/>
      <c r="F43" s="1"/>
      <c r="G43" s="1"/>
      <c r="H43" s="1"/>
      <c r="I43" s="20"/>
      <c r="J43" s="1"/>
    </row>
    <row r="44" spans="1:11" x14ac:dyDescent="0.35">
      <c r="A44" s="51"/>
      <c r="F44" s="1"/>
      <c r="G44" s="1"/>
      <c r="H44" s="1"/>
      <c r="I44" s="20"/>
      <c r="J44" s="1"/>
    </row>
    <row r="45" spans="1:11" x14ac:dyDescent="0.35">
      <c r="A45" s="51"/>
      <c r="F45" s="1"/>
      <c r="G45" s="1"/>
      <c r="H45" s="1"/>
      <c r="I45" s="20"/>
      <c r="J45" s="1"/>
    </row>
    <row r="46" spans="1:11" x14ac:dyDescent="0.35">
      <c r="A46" s="51"/>
      <c r="F46" s="1"/>
      <c r="G46" s="1"/>
      <c r="H46" s="1"/>
      <c r="I46" s="20"/>
      <c r="J46" s="1"/>
    </row>
    <row r="47" spans="1:11" x14ac:dyDescent="0.35">
      <c r="A47" s="51"/>
      <c r="F47" s="1"/>
      <c r="G47" s="1"/>
      <c r="H47" s="1"/>
      <c r="I47" s="20"/>
      <c r="J47" s="1"/>
    </row>
    <row r="48" spans="1:11" x14ac:dyDescent="0.35">
      <c r="A48" s="51"/>
      <c r="F48" s="1"/>
      <c r="G48" s="1"/>
      <c r="H48" s="1"/>
      <c r="I48" s="20"/>
      <c r="J48" s="1"/>
    </row>
    <row r="49" spans="1:10" x14ac:dyDescent="0.35">
      <c r="A49" s="51"/>
      <c r="F49" s="1"/>
      <c r="G49" s="1"/>
      <c r="H49" s="1"/>
      <c r="I49" s="20"/>
      <c r="J49" s="1"/>
    </row>
    <row r="50" spans="1:10" x14ac:dyDescent="0.35">
      <c r="A50" s="51"/>
      <c r="F50" s="1"/>
      <c r="G50" s="1"/>
      <c r="H50" s="1"/>
      <c r="I50" s="20"/>
      <c r="J50" s="1"/>
    </row>
    <row r="51" spans="1:10" x14ac:dyDescent="0.35">
      <c r="A51" s="51"/>
      <c r="F51" s="1"/>
      <c r="G51" s="1"/>
      <c r="H51" s="1"/>
      <c r="I51" s="20"/>
      <c r="J51" s="1"/>
    </row>
    <row r="52" spans="1:10" x14ac:dyDescent="0.35">
      <c r="A52" s="51"/>
      <c r="F52" s="1"/>
      <c r="G52" s="1"/>
      <c r="H52" s="1"/>
      <c r="I52" s="20"/>
      <c r="J52" s="1"/>
    </row>
    <row r="53" spans="1:10" x14ac:dyDescent="0.35">
      <c r="A53" s="51"/>
      <c r="F53" s="1"/>
      <c r="G53" s="1"/>
      <c r="H53" s="1"/>
      <c r="I53" s="20"/>
      <c r="J53" s="1"/>
    </row>
    <row r="54" spans="1:10" x14ac:dyDescent="0.35">
      <c r="A54" s="51"/>
      <c r="F54" s="1"/>
      <c r="G54" s="1"/>
      <c r="H54" s="1"/>
      <c r="I54" s="20"/>
      <c r="J54" s="1"/>
    </row>
    <row r="55" spans="1:10" x14ac:dyDescent="0.35">
      <c r="A55" s="51"/>
      <c r="F55" s="1"/>
      <c r="G55" s="1"/>
      <c r="H55" s="1"/>
      <c r="I55" s="20"/>
      <c r="J55" s="1"/>
    </row>
    <row r="56" spans="1:10" x14ac:dyDescent="0.35">
      <c r="A56" s="51"/>
      <c r="F56" s="1"/>
      <c r="G56" s="1"/>
      <c r="H56" s="1"/>
      <c r="I56" s="20"/>
      <c r="J56" s="1"/>
    </row>
    <row r="57" spans="1:10" x14ac:dyDescent="0.35">
      <c r="A57" s="5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21" right="0.28999999999999998" top="0.52" bottom="0.27" header="0.3" footer="0.3"/>
  <pageSetup paperSize="9" scale="60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workbookViewId="0">
      <selection activeCell="N9" sqref="N9"/>
    </sheetView>
  </sheetViews>
  <sheetFormatPr defaultColWidth="8.875" defaultRowHeight="21" x14ac:dyDescent="0.35"/>
  <cols>
    <col min="1" max="1" width="37.125" style="5" customWidth="1"/>
    <col min="2" max="2" width="16.875" style="1" customWidth="1"/>
    <col min="3" max="3" width="18.875" style="1" customWidth="1"/>
    <col min="4" max="5" width="17.625" style="1" customWidth="1"/>
    <col min="6" max="6" width="17.7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1.87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ht="18.75" customHeight="1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5.5" customHeight="1" x14ac:dyDescent="0.55000000000000004">
      <c r="A6" s="56" t="s">
        <v>0</v>
      </c>
      <c r="B6" s="50" t="s">
        <v>1</v>
      </c>
      <c r="C6" s="50" t="s">
        <v>2</v>
      </c>
      <c r="D6" s="50" t="s">
        <v>3</v>
      </c>
      <c r="E6" s="50" t="s">
        <v>39</v>
      </c>
      <c r="F6" s="57" t="s">
        <v>41</v>
      </c>
      <c r="G6" s="57"/>
      <c r="H6" s="57"/>
      <c r="I6" s="57"/>
      <c r="J6" s="57"/>
    </row>
    <row r="7" spans="1:12" ht="48" x14ac:dyDescent="0.35">
      <c r="A7" s="56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49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8004415.5100000007</v>
      </c>
      <c r="H8" s="13">
        <v>9750063.4899999965</v>
      </c>
      <c r="I8" s="31">
        <f>+F8-G8-H8</f>
        <v>7728821.0000000019</v>
      </c>
      <c r="J8" s="32">
        <f>+I8*100/F8</f>
        <v>30.328964459077131</v>
      </c>
      <c r="K8" s="4">
        <f>100-J8</f>
        <v>69.671035540922873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555506.23</v>
      </c>
      <c r="H9" s="13">
        <v>3899864.2300000009</v>
      </c>
      <c r="I9" s="31">
        <f>+F9-G9-H9</f>
        <v>5444629.5399999991</v>
      </c>
      <c r="J9" s="32">
        <f>+I9*100/F9</f>
        <v>54.996257979797967</v>
      </c>
      <c r="K9" s="4">
        <f t="shared" ref="K9:K15" si="0">100-J9</f>
        <v>45.003742020202033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590499</v>
      </c>
      <c r="H10" s="13">
        <v>2166225.9700000002</v>
      </c>
      <c r="I10" s="33">
        <f t="shared" ref="I10:I35" si="1">+F10-G10-H10</f>
        <v>1743275.0299999998</v>
      </c>
      <c r="J10" s="34">
        <f>+I10*100/F10</f>
        <v>38.739445111111102</v>
      </c>
      <c r="K10" s="4">
        <f t="shared" si="0"/>
        <v>61.260554888888898</v>
      </c>
    </row>
    <row r="11" spans="1:12" s="20" customFormat="1" ht="24" x14ac:dyDescent="0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17013</v>
      </c>
      <c r="H11" s="18">
        <v>30417.299999999992</v>
      </c>
      <c r="I11" s="31">
        <f t="shared" si="1"/>
        <v>202569.7</v>
      </c>
      <c r="J11" s="32">
        <f t="shared" ref="J11:J33" si="2">+I11*100/F11</f>
        <v>81.027879999999996</v>
      </c>
      <c r="K11" s="22">
        <f t="shared" si="0"/>
        <v>18.972120000000004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8">
        <v>0</v>
      </c>
      <c r="H12" s="13">
        <v>0</v>
      </c>
      <c r="I12" s="31">
        <f t="shared" si="1"/>
        <v>2200</v>
      </c>
      <c r="J12" s="32">
        <f t="shared" si="2"/>
        <v>100</v>
      </c>
      <c r="K12" s="4">
        <f t="shared" si="0"/>
        <v>0</v>
      </c>
    </row>
    <row r="13" spans="1:12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8"/>
      <c r="H13" s="13"/>
      <c r="I13" s="31">
        <f t="shared" si="1"/>
        <v>0</v>
      </c>
      <c r="J13" s="32" t="e">
        <f t="shared" si="2"/>
        <v>#DIV/0!</v>
      </c>
      <c r="K13" s="4" t="e">
        <f t="shared" si="0"/>
        <v>#DIV/0!</v>
      </c>
    </row>
    <row r="14" spans="1:12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8"/>
      <c r="H14" s="13"/>
      <c r="I14" s="31">
        <f t="shared" si="1"/>
        <v>0</v>
      </c>
      <c r="J14" s="32" t="e">
        <f t="shared" si="2"/>
        <v>#DIV/0!</v>
      </c>
      <c r="K14" s="4" t="e">
        <f t="shared" si="0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8">
        <v>0</v>
      </c>
      <c r="H15" s="13">
        <v>0</v>
      </c>
      <c r="I15" s="31">
        <f t="shared" si="1"/>
        <v>100000</v>
      </c>
      <c r="J15" s="32">
        <f t="shared" si="2"/>
        <v>100</v>
      </c>
      <c r="K15" s="4">
        <f t="shared" si="0"/>
        <v>0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0</v>
      </c>
      <c r="H16" s="13">
        <v>22171.800000000003</v>
      </c>
      <c r="I16" s="31">
        <f t="shared" si="1"/>
        <v>277828.2</v>
      </c>
      <c r="J16" s="32">
        <f t="shared" si="2"/>
        <v>92.609399999999994</v>
      </c>
      <c r="K16" s="4">
        <f>100-J16</f>
        <v>7.3906000000000063</v>
      </c>
    </row>
    <row r="17" spans="1:11" s="20" customFormat="1" ht="24" x14ac:dyDescent="0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1"/>
        <v>4844</v>
      </c>
      <c r="J17" s="32">
        <f t="shared" si="2"/>
        <v>96.88</v>
      </c>
      <c r="K17" s="22"/>
    </row>
    <row r="18" spans="1:11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1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f>1250260+853227</f>
        <v>2103487</v>
      </c>
      <c r="G19" s="13">
        <v>1079975.3999999999</v>
      </c>
      <c r="H19" s="13">
        <v>387080.28</v>
      </c>
      <c r="I19" s="31">
        <f t="shared" si="1"/>
        <v>636431.32000000007</v>
      </c>
      <c r="J19" s="32">
        <f t="shared" si="2"/>
        <v>30.256013942562994</v>
      </c>
      <c r="K19" s="4">
        <f t="shared" ref="K19:K36" si="3">100-J19</f>
        <v>69.743986057437013</v>
      </c>
    </row>
    <row r="20" spans="1:11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1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1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1"/>
        <v>0</v>
      </c>
      <c r="J22" s="32"/>
      <c r="K22" s="4"/>
    </row>
    <row r="23" spans="1:11" s="20" customFormat="1" ht="24" x14ac:dyDescent="0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1000</v>
      </c>
      <c r="H23" s="18">
        <v>86631</v>
      </c>
      <c r="I23" s="31">
        <f t="shared" si="1"/>
        <v>77369</v>
      </c>
      <c r="J23" s="32">
        <f t="shared" si="2"/>
        <v>46.890303030303031</v>
      </c>
      <c r="K23" s="22">
        <f t="shared" si="3"/>
        <v>53.109696969696969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7720</v>
      </c>
      <c r="G24" s="13">
        <v>0</v>
      </c>
      <c r="H24" s="13">
        <v>0</v>
      </c>
      <c r="I24" s="31">
        <f t="shared" si="1"/>
        <v>7720</v>
      </c>
      <c r="J24" s="32">
        <f t="shared" si="2"/>
        <v>100</v>
      </c>
      <c r="K24" s="25">
        <f t="shared" si="3"/>
        <v>0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16000</v>
      </c>
      <c r="G25" s="12">
        <v>7380</v>
      </c>
      <c r="H25" s="13">
        <v>8534</v>
      </c>
      <c r="I25" s="31">
        <f t="shared" si="1"/>
        <v>86</v>
      </c>
      <c r="J25" s="32">
        <f>+I25*100/G25</f>
        <v>1.1653116531165311</v>
      </c>
      <c r="K25" s="4">
        <f t="shared" si="3"/>
        <v>98.834688346883468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34000</v>
      </c>
      <c r="H26" s="13">
        <v>32865</v>
      </c>
      <c r="I26" s="31">
        <f t="shared" si="1"/>
        <v>20135</v>
      </c>
      <c r="J26" s="32">
        <f>+I26*100/G26</f>
        <v>59.220588235294116</v>
      </c>
      <c r="K26" s="4">
        <f t="shared" si="3"/>
        <v>40.779411764705884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>
        <v>0</v>
      </c>
      <c r="H27" s="13">
        <v>13051</v>
      </c>
      <c r="I27" s="31">
        <f t="shared" si="1"/>
        <v>86949</v>
      </c>
      <c r="J27" s="32">
        <f t="shared" si="2"/>
        <v>86.948999999999998</v>
      </c>
      <c r="K27" s="4">
        <f t="shared" si="3"/>
        <v>13.051000000000002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0</v>
      </c>
      <c r="H28" s="13">
        <v>44070</v>
      </c>
      <c r="I28" s="31">
        <f t="shared" si="1"/>
        <v>23130</v>
      </c>
      <c r="J28" s="32">
        <f t="shared" si="2"/>
        <v>34.419642857142854</v>
      </c>
      <c r="K28" s="25">
        <f t="shared" si="3"/>
        <v>65.580357142857139</v>
      </c>
    </row>
    <row r="29" spans="1:11" s="20" customFormat="1" ht="24" x14ac:dyDescent="0.2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17860.009999999998</v>
      </c>
      <c r="H29" s="18">
        <v>155529.98000000001</v>
      </c>
      <c r="I29" s="31">
        <f t="shared" si="1"/>
        <v>26610.00999999998</v>
      </c>
      <c r="J29" s="32">
        <f t="shared" si="2"/>
        <v>13.305004999999991</v>
      </c>
      <c r="K29" s="22">
        <f t="shared" si="3"/>
        <v>86.694995000000006</v>
      </c>
    </row>
    <row r="30" spans="1:11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1"/>
        <v>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>
        <v>0</v>
      </c>
      <c r="H31" s="13">
        <v>3900</v>
      </c>
      <c r="I31" s="31">
        <f t="shared" si="1"/>
        <v>1100</v>
      </c>
      <c r="J31" s="32">
        <f t="shared" si="2"/>
        <v>22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>
        <v>0</v>
      </c>
      <c r="H32" s="13">
        <v>0</v>
      </c>
      <c r="I32" s="31">
        <f t="shared" si="1"/>
        <v>5000</v>
      </c>
      <c r="J32" s="32">
        <f t="shared" si="2"/>
        <v>100</v>
      </c>
      <c r="K32" s="4">
        <f t="shared" si="3"/>
        <v>0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>
        <v>0</v>
      </c>
      <c r="H33" s="13">
        <v>1080</v>
      </c>
      <c r="I33" s="31">
        <f t="shared" si="1"/>
        <v>1920</v>
      </c>
      <c r="J33" s="32">
        <f t="shared" si="2"/>
        <v>64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f>700000+100000</f>
        <v>800000</v>
      </c>
      <c r="G34" s="13">
        <v>175258.85</v>
      </c>
      <c r="H34" s="13">
        <v>537254.03</v>
      </c>
      <c r="I34" s="31">
        <f>+F34-G34-H34</f>
        <v>87487.12</v>
      </c>
      <c r="J34" s="32">
        <f>+I34*100/F34</f>
        <v>10.935890000000001</v>
      </c>
      <c r="K34" s="4">
        <f t="shared" si="3"/>
        <v>89.064109999999999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0</v>
      </c>
      <c r="H35" s="13">
        <v>41348.729999999996</v>
      </c>
      <c r="I35" s="19">
        <f t="shared" si="1"/>
        <v>95271.27</v>
      </c>
      <c r="J35" s="30">
        <f>+I35*100/F35</f>
        <v>69.734497145366717</v>
      </c>
      <c r="K35" s="4">
        <f t="shared" si="3"/>
        <v>30.265502854633283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29387.97</v>
      </c>
      <c r="H36" s="39">
        <v>68400</v>
      </c>
      <c r="I36" s="31">
        <f>+F36-H36-G36</f>
        <v>102212.03</v>
      </c>
      <c r="J36" s="32">
        <f>+I36*100/F36</f>
        <v>51.106014999999999</v>
      </c>
      <c r="K36" s="4">
        <f t="shared" si="3"/>
        <v>48.893985000000001</v>
      </c>
    </row>
    <row r="37" spans="1:11" ht="24" x14ac:dyDescent="0.55000000000000004">
      <c r="A37" s="15" t="s">
        <v>22</v>
      </c>
      <c r="B37" s="16">
        <f t="shared" ref="B37:F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44436527</v>
      </c>
      <c r="G37" s="16">
        <f>SUM(G8:G36)</f>
        <v>10512295.970000001</v>
      </c>
      <c r="H37" s="16">
        <f>SUM(H8:H36)</f>
        <v>17248642.809999999</v>
      </c>
      <c r="I37" s="28">
        <f>+F37-G37-H37</f>
        <v>16675588.220000003</v>
      </c>
      <c r="J37" s="24">
        <f>+I37*100/F37</f>
        <v>37.5267586055949</v>
      </c>
      <c r="K37" s="4">
        <f>100-J37</f>
        <v>62.4732413944051</v>
      </c>
    </row>
    <row r="38" spans="1:11" ht="42" customHeight="1" x14ac:dyDescent="0.35">
      <c r="A38" s="55" t="s">
        <v>50</v>
      </c>
      <c r="B38" s="55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25" right="0.25" top="0.19" bottom="0.21" header="0.17" footer="0.17"/>
  <pageSetup paperSize="9" scale="73" fitToHeight="0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abSelected="1" topLeftCell="A6" workbookViewId="0">
      <selection activeCell="N25" sqref="N25"/>
    </sheetView>
  </sheetViews>
  <sheetFormatPr defaultColWidth="8.875" defaultRowHeight="21" x14ac:dyDescent="0.35"/>
  <cols>
    <col min="1" max="1" width="37.125" style="5" customWidth="1"/>
    <col min="2" max="2" width="16.875" style="1" customWidth="1"/>
    <col min="3" max="3" width="18.875" style="1" customWidth="1"/>
    <col min="4" max="5" width="17.625" style="1" customWidth="1"/>
    <col min="6" max="6" width="17.7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1.87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ht="18.75" customHeight="1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5.5" customHeight="1" x14ac:dyDescent="0.55000000000000004">
      <c r="A6" s="56" t="s">
        <v>0</v>
      </c>
      <c r="B6" s="54" t="s">
        <v>1</v>
      </c>
      <c r="C6" s="54" t="s">
        <v>2</v>
      </c>
      <c r="D6" s="54" t="s">
        <v>3</v>
      </c>
      <c r="E6" s="54" t="s">
        <v>39</v>
      </c>
      <c r="F6" s="57" t="s">
        <v>41</v>
      </c>
      <c r="G6" s="57"/>
      <c r="H6" s="57"/>
      <c r="I6" s="57"/>
      <c r="J6" s="57"/>
    </row>
    <row r="7" spans="1:12" ht="48" x14ac:dyDescent="0.35">
      <c r="A7" s="56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53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9531938.4200000018</v>
      </c>
      <c r="H8" s="13">
        <v>11489159.359999996</v>
      </c>
      <c r="I8" s="31">
        <f>+F8-G8-H8</f>
        <v>4462202.2200000025</v>
      </c>
      <c r="J8" s="32">
        <f>+I8*100/F8</f>
        <v>17.510299764944111</v>
      </c>
      <c r="K8" s="4">
        <f>100-J8</f>
        <v>82.489700235055892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163455.32</v>
      </c>
      <c r="H9" s="13">
        <v>4309723.6400000006</v>
      </c>
      <c r="I9" s="31">
        <f>+F9-G9-H9</f>
        <v>5426821.0399999991</v>
      </c>
      <c r="J9" s="32">
        <f>+I9*100/F9</f>
        <v>54.81637414141413</v>
      </c>
      <c r="K9" s="4">
        <f t="shared" ref="K9:K15" si="0">100-J9</f>
        <v>45.18362585858587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381566.2</v>
      </c>
      <c r="H10" s="13">
        <v>2607250.37</v>
      </c>
      <c r="I10" s="33">
        <f t="shared" ref="I10:I35" si="1">+F10-G10-H10</f>
        <v>1511183.4299999997</v>
      </c>
      <c r="J10" s="34">
        <f>+I10*100/F10</f>
        <v>33.581853999999993</v>
      </c>
      <c r="K10" s="4">
        <f t="shared" si="0"/>
        <v>66.418146000000007</v>
      </c>
    </row>
    <row r="11" spans="1:12" s="20" customFormat="1" ht="24" x14ac:dyDescent="0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3210</v>
      </c>
      <c r="H11" s="18">
        <v>49400.649999999994</v>
      </c>
      <c r="I11" s="31">
        <f t="shared" si="1"/>
        <v>197389.35</v>
      </c>
      <c r="J11" s="32">
        <f t="shared" ref="J11:J33" si="2">+I11*100/F11</f>
        <v>78.955740000000006</v>
      </c>
      <c r="K11" s="22">
        <f t="shared" si="0"/>
        <v>21.044259999999994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8">
        <v>0</v>
      </c>
      <c r="H12" s="13">
        <v>0</v>
      </c>
      <c r="I12" s="31">
        <f t="shared" si="1"/>
        <v>2200</v>
      </c>
      <c r="J12" s="32">
        <f t="shared" si="2"/>
        <v>100</v>
      </c>
      <c r="K12" s="4">
        <f t="shared" si="0"/>
        <v>0</v>
      </c>
    </row>
    <row r="13" spans="1:12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8"/>
      <c r="H13" s="13"/>
      <c r="I13" s="31">
        <f t="shared" si="1"/>
        <v>0</v>
      </c>
      <c r="J13" s="32" t="e">
        <f t="shared" si="2"/>
        <v>#DIV/0!</v>
      </c>
      <c r="K13" s="4" t="e">
        <f t="shared" si="0"/>
        <v>#DIV/0!</v>
      </c>
    </row>
    <row r="14" spans="1:12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8"/>
      <c r="H14" s="13"/>
      <c r="I14" s="31">
        <f t="shared" si="1"/>
        <v>0</v>
      </c>
      <c r="J14" s="32" t="e">
        <f t="shared" si="2"/>
        <v>#DIV/0!</v>
      </c>
      <c r="K14" s="4" t="e">
        <f t="shared" si="0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8">
        <v>0</v>
      </c>
      <c r="H15" s="13">
        <v>0</v>
      </c>
      <c r="I15" s="31">
        <f t="shared" si="1"/>
        <v>100000</v>
      </c>
      <c r="J15" s="32">
        <f t="shared" si="2"/>
        <v>100</v>
      </c>
      <c r="K15" s="4">
        <f t="shared" si="0"/>
        <v>0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47185.5</v>
      </c>
      <c r="H16" s="13">
        <v>23040.800000000003</v>
      </c>
      <c r="I16" s="31">
        <f t="shared" si="1"/>
        <v>229773.7</v>
      </c>
      <c r="J16" s="32">
        <f t="shared" si="2"/>
        <v>76.591233333333335</v>
      </c>
      <c r="K16" s="4">
        <f>100-J16</f>
        <v>23.408766666666665</v>
      </c>
    </row>
    <row r="17" spans="1:11" s="20" customFormat="1" ht="24" x14ac:dyDescent="0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1"/>
        <v>4844</v>
      </c>
      <c r="J17" s="32">
        <f t="shared" si="2"/>
        <v>96.88</v>
      </c>
      <c r="K17" s="22"/>
    </row>
    <row r="18" spans="1:11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1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f>1250260+853227</f>
        <v>2103487</v>
      </c>
      <c r="G19" s="13">
        <v>1501514.0599999998</v>
      </c>
      <c r="H19" s="13">
        <v>547364.28</v>
      </c>
      <c r="I19" s="31">
        <f t="shared" si="1"/>
        <v>54608.660000000149</v>
      </c>
      <c r="J19" s="32">
        <f t="shared" si="2"/>
        <v>2.5961016160309121</v>
      </c>
      <c r="K19" s="4">
        <f t="shared" ref="K19:K36" si="3">100-J19</f>
        <v>97.403898383969093</v>
      </c>
    </row>
    <row r="20" spans="1:11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1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1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1"/>
        <v>0</v>
      </c>
      <c r="J22" s="32"/>
      <c r="K22" s="4"/>
    </row>
    <row r="23" spans="1:11" s="20" customFormat="1" ht="24" x14ac:dyDescent="0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70303.5</v>
      </c>
      <c r="H23" s="18">
        <v>86711</v>
      </c>
      <c r="I23" s="31">
        <f t="shared" si="1"/>
        <v>7985.5</v>
      </c>
      <c r="J23" s="32">
        <f t="shared" si="2"/>
        <v>4.8396969696969698</v>
      </c>
      <c r="K23" s="22">
        <f t="shared" si="3"/>
        <v>95.160303030303027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0</v>
      </c>
      <c r="G24" s="13">
        <v>0</v>
      </c>
      <c r="H24" s="13">
        <v>0</v>
      </c>
      <c r="I24" s="31">
        <f t="shared" si="1"/>
        <v>0</v>
      </c>
      <c r="J24" s="32" t="e">
        <f t="shared" si="2"/>
        <v>#DIV/0!</v>
      </c>
      <c r="K24" s="25" t="e">
        <f t="shared" si="3"/>
        <v>#DIV/0!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f>16000+7720</f>
        <v>23720</v>
      </c>
      <c r="G25" s="12">
        <v>3300</v>
      </c>
      <c r="H25" s="13">
        <v>13035</v>
      </c>
      <c r="I25" s="31">
        <f t="shared" si="1"/>
        <v>7385</v>
      </c>
      <c r="J25" s="32">
        <f>+I25*100/G25</f>
        <v>223.78787878787878</v>
      </c>
      <c r="K25" s="4">
        <f t="shared" si="3"/>
        <v>-123.78787878787878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39340</v>
      </c>
      <c r="H26" s="13">
        <v>32865</v>
      </c>
      <c r="I26" s="31">
        <f t="shared" si="1"/>
        <v>14795</v>
      </c>
      <c r="J26" s="32">
        <f>+I26*100/G26</f>
        <v>37.608032536858161</v>
      </c>
      <c r="K26" s="4">
        <f t="shared" si="3"/>
        <v>62.391967463141839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>
        <v>40155</v>
      </c>
      <c r="H27" s="13">
        <v>13051</v>
      </c>
      <c r="I27" s="31">
        <f t="shared" si="1"/>
        <v>46794</v>
      </c>
      <c r="J27" s="32">
        <f t="shared" si="2"/>
        <v>46.793999999999997</v>
      </c>
      <c r="K27" s="4">
        <f t="shared" si="3"/>
        <v>53.206000000000003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19260</v>
      </c>
      <c r="H28" s="13">
        <v>44070</v>
      </c>
      <c r="I28" s="31">
        <f t="shared" si="1"/>
        <v>3870</v>
      </c>
      <c r="J28" s="32">
        <f t="shared" si="2"/>
        <v>5.7589285714285712</v>
      </c>
      <c r="K28" s="25">
        <f t="shared" si="3"/>
        <v>94.241071428571431</v>
      </c>
    </row>
    <row r="29" spans="1:11" s="20" customFormat="1" ht="24" x14ac:dyDescent="0.2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17860.009999999998</v>
      </c>
      <c r="H29" s="18">
        <v>155529.98000000001</v>
      </c>
      <c r="I29" s="31">
        <f t="shared" si="1"/>
        <v>26610.00999999998</v>
      </c>
      <c r="J29" s="32">
        <f t="shared" si="2"/>
        <v>13.305004999999991</v>
      </c>
      <c r="K29" s="22">
        <f t="shared" si="3"/>
        <v>86.694995000000006</v>
      </c>
    </row>
    <row r="30" spans="1:11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1"/>
        <v>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>
        <v>0</v>
      </c>
      <c r="H31" s="13">
        <v>3900</v>
      </c>
      <c r="I31" s="31">
        <f t="shared" si="1"/>
        <v>1100</v>
      </c>
      <c r="J31" s="32">
        <f t="shared" si="2"/>
        <v>22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>
        <v>0</v>
      </c>
      <c r="H32" s="13">
        <v>0</v>
      </c>
      <c r="I32" s="31">
        <f t="shared" si="1"/>
        <v>5000</v>
      </c>
      <c r="J32" s="32">
        <f t="shared" si="2"/>
        <v>100</v>
      </c>
      <c r="K32" s="4">
        <f t="shared" si="3"/>
        <v>0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>
        <v>0</v>
      </c>
      <c r="H33" s="13">
        <v>1080</v>
      </c>
      <c r="I33" s="31">
        <f t="shared" si="1"/>
        <v>1920</v>
      </c>
      <c r="J33" s="32">
        <f t="shared" si="2"/>
        <v>64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f>700000+100000</f>
        <v>800000</v>
      </c>
      <c r="G34" s="13">
        <v>210163.45</v>
      </c>
      <c r="H34" s="13">
        <v>553366.43000000005</v>
      </c>
      <c r="I34" s="31">
        <f>+F34-G34-H34</f>
        <v>36470.119999999995</v>
      </c>
      <c r="J34" s="32">
        <f>+I34*100/F34</f>
        <v>4.5587649999999993</v>
      </c>
      <c r="K34" s="4">
        <f t="shared" si="3"/>
        <v>95.441235000000006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27342.62</v>
      </c>
      <c r="H35" s="13">
        <v>85745.37999999999</v>
      </c>
      <c r="I35" s="19">
        <f t="shared" si="1"/>
        <v>23532.000000000015</v>
      </c>
      <c r="J35" s="30">
        <f>+I35*100/F35</f>
        <v>17.224418093983321</v>
      </c>
      <c r="K35" s="4">
        <f t="shared" si="3"/>
        <v>82.775581906016683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43527.97</v>
      </c>
      <c r="H36" s="39">
        <v>68820</v>
      </c>
      <c r="I36" s="31">
        <f>+F36-H36-G36</f>
        <v>87652.03</v>
      </c>
      <c r="J36" s="32">
        <f>+I36*100/F36</f>
        <v>43.826014999999998</v>
      </c>
      <c r="K36" s="4">
        <f t="shared" si="3"/>
        <v>56.173985000000002</v>
      </c>
    </row>
    <row r="37" spans="1:11" ht="24" x14ac:dyDescent="0.55000000000000004">
      <c r="A37" s="15" t="s">
        <v>22</v>
      </c>
      <c r="B37" s="16">
        <f t="shared" ref="B37:F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44436527</v>
      </c>
      <c r="G37" s="16">
        <f>SUM(G8:G36)</f>
        <v>12100122.050000001</v>
      </c>
      <c r="H37" s="16">
        <f>SUM(H8:H36)</f>
        <v>20084268.889999997</v>
      </c>
      <c r="I37" s="28">
        <f>+F37-G37-H37</f>
        <v>12252136.060000002</v>
      </c>
      <c r="J37" s="24">
        <f>+I37*100/F37</f>
        <v>27.57221791883061</v>
      </c>
      <c r="K37" s="4">
        <f>100-J37</f>
        <v>72.427782081169397</v>
      </c>
    </row>
    <row r="38" spans="1:11" ht="42" customHeight="1" x14ac:dyDescent="0.35">
      <c r="A38" s="55" t="s">
        <v>51</v>
      </c>
      <c r="B38" s="55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25" right="0.25" top="0.19" bottom="0.21" header="0.17" footer="0.17"/>
  <pageSetup paperSize="9" scale="73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5</vt:i4>
      </vt:variant>
    </vt:vector>
  </HeadingPairs>
  <TitlesOfParts>
    <vt:vector size="14" baseType="lpstr">
      <vt:lpstr>ต.ค 66</vt:lpstr>
      <vt:lpstr>พ.ย 66</vt:lpstr>
      <vt:lpstr>ธ.ค 66</vt:lpstr>
      <vt:lpstr>ม.ค 67</vt:lpstr>
      <vt:lpstr>ก.พ 67</vt:lpstr>
      <vt:lpstr>มี.ค 67</vt:lpstr>
      <vt:lpstr>เม.ย 67</vt:lpstr>
      <vt:lpstr>พ.ค 67</vt:lpstr>
      <vt:lpstr>มิ.ย 67</vt:lpstr>
      <vt:lpstr>'ต.ค 66'!Print_Area</vt:lpstr>
      <vt:lpstr>'พ.ค 67'!Print_Area</vt:lpstr>
      <vt:lpstr>'มิ.ย 67'!Print_Area</vt:lpstr>
      <vt:lpstr>'มี.ค 67'!Print_Area</vt:lpstr>
      <vt:lpstr>'เม.ย 67'!Print_Area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NB3</dc:creator>
  <cp:lastModifiedBy>Windows User</cp:lastModifiedBy>
  <cp:lastPrinted>2024-06-09T05:03:35Z</cp:lastPrinted>
  <dcterms:created xsi:type="dcterms:W3CDTF">2023-02-18T08:25:25Z</dcterms:created>
  <dcterms:modified xsi:type="dcterms:W3CDTF">2024-07-25T01:59:02Z</dcterms:modified>
</cp:coreProperties>
</file>