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จัดสรร 67\รายการการใช้กระดาษและหมึกพิมพ์ประจำเดือน ปี66\"/>
    </mc:Choice>
  </mc:AlternateContent>
  <bookViews>
    <workbookView xWindow="0" yWindow="0" windowWidth="24000" windowHeight="9660"/>
  </bookViews>
  <sheets>
    <sheet name="กระดาษ" sheetId="1" r:id="rId1"/>
    <sheet name="หมึกพิมพ์" sheetId="2" r:id="rId2"/>
  </sheets>
  <definedNames>
    <definedName name="_xlnm.Print_Area" localSheetId="0">กระดาษ!$A$1:$E$52</definedName>
    <definedName name="_xlnm.Print_Area" localSheetId="1">หมึกพิมพ์!$A$1:$I$52</definedName>
    <definedName name="_xlnm.Print_Titles" localSheetId="0">กระดาษ!$3:$5</definedName>
    <definedName name="_xlnm.Print_Titles" localSheetId="1">หมึกพิมพ์!$3:$6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K52" i="2" l="1"/>
  <c r="BK8" i="2"/>
  <c r="BK9" i="2"/>
  <c r="BK10" i="2"/>
  <c r="BK11" i="2"/>
  <c r="BK12" i="2"/>
  <c r="BK13" i="2"/>
  <c r="BK14" i="2"/>
  <c r="BK15" i="2"/>
  <c r="BK16" i="2"/>
  <c r="BK17" i="2"/>
  <c r="BK18" i="2"/>
  <c r="BK19" i="2"/>
  <c r="BK20" i="2"/>
  <c r="BK21" i="2"/>
  <c r="BK22" i="2"/>
  <c r="BK23" i="2"/>
  <c r="BK24" i="2"/>
  <c r="BK25" i="2"/>
  <c r="BK26" i="2"/>
  <c r="BK27" i="2"/>
  <c r="BK28" i="2"/>
  <c r="BK29" i="2"/>
  <c r="BK30" i="2"/>
  <c r="BK31" i="2"/>
  <c r="BK32" i="2"/>
  <c r="BK33" i="2"/>
  <c r="BK34" i="2"/>
  <c r="BK35" i="2"/>
  <c r="BK36" i="2"/>
  <c r="BK37" i="2"/>
  <c r="BK38" i="2"/>
  <c r="BK39" i="2"/>
  <c r="BK40" i="2"/>
  <c r="BK41" i="2"/>
  <c r="BK42" i="2"/>
  <c r="BK43" i="2"/>
  <c r="BK44" i="2"/>
  <c r="BK45" i="2"/>
  <c r="BK46" i="2"/>
  <c r="BK47" i="2"/>
  <c r="BK48" i="2"/>
  <c r="BK49" i="2"/>
  <c r="BK50" i="2"/>
  <c r="BK51" i="2"/>
  <c r="BJ8" i="2"/>
  <c r="BJ9" i="2"/>
  <c r="BJ10" i="2"/>
  <c r="BJ11" i="2"/>
  <c r="BJ12" i="2"/>
  <c r="BJ13" i="2"/>
  <c r="BJ14" i="2"/>
  <c r="BJ15" i="2"/>
  <c r="BJ16" i="2"/>
  <c r="BJ17" i="2"/>
  <c r="BJ18" i="2"/>
  <c r="BJ19" i="2"/>
  <c r="BJ20" i="2"/>
  <c r="BJ21" i="2"/>
  <c r="BJ22" i="2"/>
  <c r="BJ23" i="2"/>
  <c r="BJ24" i="2"/>
  <c r="BJ25" i="2"/>
  <c r="BJ26" i="2"/>
  <c r="BJ27" i="2"/>
  <c r="BJ28" i="2"/>
  <c r="BJ29" i="2"/>
  <c r="BJ30" i="2"/>
  <c r="BJ31" i="2"/>
  <c r="BJ32" i="2"/>
  <c r="BJ33" i="2"/>
  <c r="BJ34" i="2"/>
  <c r="BJ35" i="2"/>
  <c r="BJ36" i="2"/>
  <c r="BJ37" i="2"/>
  <c r="BJ38" i="2"/>
  <c r="BJ39" i="2"/>
  <c r="BJ40" i="2"/>
  <c r="BJ41" i="2"/>
  <c r="BJ42" i="2"/>
  <c r="BJ43" i="2"/>
  <c r="BJ44" i="2"/>
  <c r="BJ45" i="2"/>
  <c r="BJ46" i="2"/>
  <c r="BJ47" i="2"/>
  <c r="BJ48" i="2"/>
  <c r="BJ49" i="2"/>
  <c r="BJ50" i="2"/>
  <c r="BJ51" i="2"/>
  <c r="BJ7" i="2"/>
  <c r="BK7" i="2"/>
  <c r="W52" i="1"/>
  <c r="W7" i="1"/>
  <c r="W8" i="1"/>
  <c r="W9" i="1"/>
  <c r="W10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W34" i="1"/>
  <c r="W35" i="1"/>
  <c r="W36" i="1"/>
  <c r="W37" i="1"/>
  <c r="W38" i="1"/>
  <c r="W39" i="1"/>
  <c r="W40" i="1"/>
  <c r="W41" i="1"/>
  <c r="W42" i="1"/>
  <c r="W43" i="1"/>
  <c r="W44" i="1"/>
  <c r="W45" i="1"/>
  <c r="W46" i="1"/>
  <c r="W47" i="1"/>
  <c r="W48" i="1"/>
  <c r="W49" i="1"/>
  <c r="W50" i="1"/>
  <c r="W51" i="1"/>
  <c r="W6" i="1"/>
  <c r="BJ52" i="2" l="1"/>
  <c r="BE8" i="2"/>
  <c r="BE9" i="2"/>
  <c r="BE10" i="2"/>
  <c r="BE11" i="2"/>
  <c r="BE12" i="2"/>
  <c r="BE13" i="2"/>
  <c r="BE14" i="2"/>
  <c r="BE15" i="2"/>
  <c r="BE16" i="2"/>
  <c r="BE17" i="2"/>
  <c r="BE18" i="2"/>
  <c r="BE19" i="2"/>
  <c r="BE20" i="2"/>
  <c r="BE21" i="2"/>
  <c r="BE22" i="2"/>
  <c r="BE23" i="2"/>
  <c r="BE24" i="2"/>
  <c r="BE25" i="2"/>
  <c r="BE26" i="2"/>
  <c r="BE27" i="2"/>
  <c r="BE28" i="2"/>
  <c r="BE29" i="2"/>
  <c r="BE30" i="2"/>
  <c r="BE31" i="2"/>
  <c r="BE32" i="2"/>
  <c r="BE33" i="2"/>
  <c r="BE34" i="2"/>
  <c r="BE35" i="2"/>
  <c r="BE36" i="2"/>
  <c r="BE37" i="2"/>
  <c r="BE38" i="2"/>
  <c r="BE39" i="2"/>
  <c r="BE40" i="2"/>
  <c r="BE41" i="2"/>
  <c r="BE42" i="2"/>
  <c r="BE43" i="2"/>
  <c r="BE44" i="2"/>
  <c r="BE45" i="2"/>
  <c r="BE46" i="2"/>
  <c r="BE47" i="2"/>
  <c r="BE48" i="2"/>
  <c r="BE49" i="2"/>
  <c r="BE50" i="2"/>
  <c r="BE51" i="2"/>
  <c r="BE7" i="2"/>
  <c r="BD8" i="2"/>
  <c r="BD9" i="2"/>
  <c r="BD10" i="2"/>
  <c r="BD11" i="2"/>
  <c r="BD12" i="2"/>
  <c r="BD13" i="2"/>
  <c r="BD14" i="2"/>
  <c r="BD15" i="2"/>
  <c r="BD16" i="2"/>
  <c r="BD17" i="2"/>
  <c r="BD18" i="2"/>
  <c r="BD19" i="2"/>
  <c r="BD20" i="2"/>
  <c r="BD21" i="2"/>
  <c r="BD22" i="2"/>
  <c r="BD23" i="2"/>
  <c r="BD24" i="2"/>
  <c r="BD25" i="2"/>
  <c r="BD26" i="2"/>
  <c r="BD27" i="2"/>
  <c r="BD28" i="2"/>
  <c r="BD29" i="2"/>
  <c r="BD30" i="2"/>
  <c r="BD31" i="2"/>
  <c r="BD32" i="2"/>
  <c r="BD33" i="2"/>
  <c r="BD34" i="2"/>
  <c r="BD35" i="2"/>
  <c r="BD36" i="2"/>
  <c r="BD37" i="2"/>
  <c r="BD38" i="2"/>
  <c r="BD39" i="2"/>
  <c r="BD40" i="2"/>
  <c r="BD41" i="2"/>
  <c r="BD42" i="2"/>
  <c r="BD43" i="2"/>
  <c r="BD44" i="2"/>
  <c r="BD45" i="2"/>
  <c r="BD46" i="2"/>
  <c r="BD47" i="2"/>
  <c r="BD48" i="2"/>
  <c r="BD49" i="2"/>
  <c r="BD50" i="2"/>
  <c r="BD51" i="2"/>
  <c r="BD7" i="2"/>
  <c r="U52" i="1"/>
  <c r="S52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6" i="1"/>
  <c r="BE52" i="2" l="1"/>
  <c r="BD52" i="2"/>
  <c r="AX52" i="2"/>
  <c r="AU28" i="2"/>
  <c r="AY28" i="2" s="1"/>
  <c r="AU47" i="2"/>
  <c r="AU8" i="2"/>
  <c r="AY8" i="2" s="1"/>
  <c r="AX8" i="2"/>
  <c r="AX9" i="2"/>
  <c r="AY9" i="2"/>
  <c r="AX10" i="2"/>
  <c r="AY10" i="2"/>
  <c r="AX11" i="2"/>
  <c r="AY11" i="2"/>
  <c r="AX12" i="2"/>
  <c r="AY12" i="2"/>
  <c r="AX13" i="2"/>
  <c r="AY13" i="2"/>
  <c r="AX14" i="2"/>
  <c r="AY14" i="2"/>
  <c r="AX15" i="2"/>
  <c r="AY15" i="2"/>
  <c r="AX16" i="2"/>
  <c r="AY16" i="2"/>
  <c r="AX17" i="2"/>
  <c r="AY17" i="2"/>
  <c r="AX18" i="2"/>
  <c r="AY18" i="2"/>
  <c r="AX19" i="2"/>
  <c r="AY19" i="2"/>
  <c r="AX20" i="2"/>
  <c r="AY20" i="2"/>
  <c r="AX21" i="2"/>
  <c r="AY21" i="2"/>
  <c r="AX22" i="2"/>
  <c r="AY22" i="2"/>
  <c r="AX23" i="2"/>
  <c r="AY23" i="2"/>
  <c r="AX24" i="2"/>
  <c r="AY24" i="2"/>
  <c r="AX25" i="2"/>
  <c r="AY25" i="2"/>
  <c r="AX26" i="2"/>
  <c r="AY26" i="2"/>
  <c r="AX27" i="2"/>
  <c r="AY27" i="2"/>
  <c r="AX28" i="2"/>
  <c r="AX29" i="2"/>
  <c r="AY29" i="2"/>
  <c r="AX30" i="2"/>
  <c r="AY30" i="2"/>
  <c r="AX31" i="2"/>
  <c r="AY31" i="2"/>
  <c r="AX32" i="2"/>
  <c r="AY32" i="2"/>
  <c r="AX33" i="2"/>
  <c r="AY33" i="2"/>
  <c r="AX34" i="2"/>
  <c r="AY34" i="2"/>
  <c r="AX35" i="2"/>
  <c r="AY35" i="2"/>
  <c r="AX36" i="2"/>
  <c r="AY36" i="2"/>
  <c r="AX37" i="2"/>
  <c r="AY37" i="2"/>
  <c r="AX38" i="2"/>
  <c r="AY38" i="2"/>
  <c r="AX39" i="2"/>
  <c r="AY39" i="2"/>
  <c r="AX40" i="2"/>
  <c r="AY40" i="2"/>
  <c r="AX41" i="2"/>
  <c r="AY41" i="2"/>
  <c r="AX42" i="2"/>
  <c r="AY42" i="2"/>
  <c r="AX43" i="2"/>
  <c r="AY43" i="2"/>
  <c r="AX44" i="2"/>
  <c r="AY44" i="2"/>
  <c r="AX45" i="2"/>
  <c r="AY45" i="2"/>
  <c r="AX46" i="2"/>
  <c r="AY46" i="2"/>
  <c r="AX47" i="2"/>
  <c r="AY47" i="2"/>
  <c r="AX48" i="2"/>
  <c r="AY48" i="2"/>
  <c r="AX49" i="2"/>
  <c r="AY49" i="2"/>
  <c r="AX50" i="2"/>
  <c r="AY50" i="2"/>
  <c r="AX51" i="2"/>
  <c r="AY51" i="2"/>
  <c r="AY7" i="2"/>
  <c r="AX7" i="2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6" i="1"/>
  <c r="AY52" i="2" l="1"/>
  <c r="AS52" i="2"/>
  <c r="AS8" i="2"/>
  <c r="AS9" i="2"/>
  <c r="AS10" i="2"/>
  <c r="AS11" i="2"/>
  <c r="AS12" i="2"/>
  <c r="AS13" i="2"/>
  <c r="AS14" i="2"/>
  <c r="AS15" i="2"/>
  <c r="AS16" i="2"/>
  <c r="AS17" i="2"/>
  <c r="AS18" i="2"/>
  <c r="AS19" i="2"/>
  <c r="AS20" i="2"/>
  <c r="AS21" i="2"/>
  <c r="AS22" i="2"/>
  <c r="AS23" i="2"/>
  <c r="AS24" i="2"/>
  <c r="AS25" i="2"/>
  <c r="AS26" i="2"/>
  <c r="AS27" i="2"/>
  <c r="AS28" i="2"/>
  <c r="AS29" i="2"/>
  <c r="AS30" i="2"/>
  <c r="AS31" i="2"/>
  <c r="AS32" i="2"/>
  <c r="AS33" i="2"/>
  <c r="AS34" i="2"/>
  <c r="AS35" i="2"/>
  <c r="AS36" i="2"/>
  <c r="AS37" i="2"/>
  <c r="AS38" i="2"/>
  <c r="AS39" i="2"/>
  <c r="AS40" i="2"/>
  <c r="AS41" i="2"/>
  <c r="AS42" i="2"/>
  <c r="AS43" i="2"/>
  <c r="AS44" i="2"/>
  <c r="AS45" i="2"/>
  <c r="AS46" i="2"/>
  <c r="AS47" i="2"/>
  <c r="AS48" i="2"/>
  <c r="AS49" i="2"/>
  <c r="AS50" i="2"/>
  <c r="AS51" i="2"/>
  <c r="AR8" i="2"/>
  <c r="AR9" i="2"/>
  <c r="AR10" i="2"/>
  <c r="AR11" i="2"/>
  <c r="AR12" i="2"/>
  <c r="AR13" i="2"/>
  <c r="AR14" i="2"/>
  <c r="AR15" i="2"/>
  <c r="AR16" i="2"/>
  <c r="AR17" i="2"/>
  <c r="AR18" i="2"/>
  <c r="AR19" i="2"/>
  <c r="AR20" i="2"/>
  <c r="AR21" i="2"/>
  <c r="AR22" i="2"/>
  <c r="AR23" i="2"/>
  <c r="AR24" i="2"/>
  <c r="AR25" i="2"/>
  <c r="AR26" i="2"/>
  <c r="AR27" i="2"/>
  <c r="AR28" i="2"/>
  <c r="AR29" i="2"/>
  <c r="AR30" i="2"/>
  <c r="AR31" i="2"/>
  <c r="AR32" i="2"/>
  <c r="AR33" i="2"/>
  <c r="AR34" i="2"/>
  <c r="AR35" i="2"/>
  <c r="AR36" i="2"/>
  <c r="AR37" i="2"/>
  <c r="AR38" i="2"/>
  <c r="AR39" i="2"/>
  <c r="AR40" i="2"/>
  <c r="AR41" i="2"/>
  <c r="AR42" i="2"/>
  <c r="AR43" i="2"/>
  <c r="AR44" i="2"/>
  <c r="AR45" i="2"/>
  <c r="AR46" i="2"/>
  <c r="AR47" i="2"/>
  <c r="AR48" i="2"/>
  <c r="AR49" i="2"/>
  <c r="AR50" i="2"/>
  <c r="AR51" i="2"/>
  <c r="AS7" i="2"/>
  <c r="AR7" i="2"/>
  <c r="Q52" i="1" l="1"/>
  <c r="Z52" i="1" l="1"/>
  <c r="X52" i="1"/>
  <c r="V52" i="1"/>
  <c r="AB52" i="1" s="1"/>
  <c r="T52" i="1"/>
  <c r="R52" i="1"/>
  <c r="P52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6" i="1"/>
  <c r="AM52" i="2" l="1"/>
  <c r="AM8" i="2"/>
  <c r="AM9" i="2"/>
  <c r="AM10" i="2"/>
  <c r="AM11" i="2"/>
  <c r="AM12" i="2"/>
  <c r="AM13" i="2"/>
  <c r="AM14" i="2"/>
  <c r="AM15" i="2"/>
  <c r="AM16" i="2"/>
  <c r="AM17" i="2"/>
  <c r="AM18" i="2"/>
  <c r="AM19" i="2"/>
  <c r="AM20" i="2"/>
  <c r="AM21" i="2"/>
  <c r="AM22" i="2"/>
  <c r="AM23" i="2"/>
  <c r="AM24" i="2"/>
  <c r="AM25" i="2"/>
  <c r="AM26" i="2"/>
  <c r="AM27" i="2"/>
  <c r="AM28" i="2"/>
  <c r="AM29" i="2"/>
  <c r="AM30" i="2"/>
  <c r="AM31" i="2"/>
  <c r="AM32" i="2"/>
  <c r="AM33" i="2"/>
  <c r="AM34" i="2"/>
  <c r="AM35" i="2"/>
  <c r="AM36" i="2"/>
  <c r="AM37" i="2"/>
  <c r="AM38" i="2"/>
  <c r="AM39" i="2"/>
  <c r="AM40" i="2"/>
  <c r="AM41" i="2"/>
  <c r="AM42" i="2"/>
  <c r="AM43" i="2"/>
  <c r="AM44" i="2"/>
  <c r="AM45" i="2"/>
  <c r="AM46" i="2"/>
  <c r="AM47" i="2"/>
  <c r="AM48" i="2"/>
  <c r="AM49" i="2"/>
  <c r="AM50" i="2"/>
  <c r="AM51" i="2"/>
  <c r="AM7" i="2"/>
  <c r="AL52" i="2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7" i="2"/>
  <c r="AH52" i="2"/>
  <c r="AI35" i="2"/>
  <c r="AI43" i="2"/>
  <c r="O52" i="1"/>
  <c r="N52" i="1"/>
  <c r="O51" i="1"/>
  <c r="E52" i="1"/>
  <c r="G52" i="1"/>
  <c r="F52" i="1"/>
  <c r="D52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6" i="1"/>
  <c r="AG51" i="2" l="1"/>
  <c r="AG50" i="2"/>
  <c r="AF50" i="2"/>
  <c r="AG49" i="2"/>
  <c r="AF49" i="2"/>
  <c r="AG48" i="2"/>
  <c r="AF48" i="2"/>
  <c r="AG47" i="2"/>
  <c r="AF47" i="2"/>
  <c r="AG46" i="2"/>
  <c r="AF46" i="2"/>
  <c r="AG45" i="2"/>
  <c r="AF45" i="2"/>
  <c r="AG44" i="2"/>
  <c r="AF44" i="2"/>
  <c r="AG43" i="2"/>
  <c r="AF43" i="2"/>
  <c r="AG42" i="2"/>
  <c r="AF42" i="2"/>
  <c r="AG41" i="2"/>
  <c r="AF41" i="2"/>
  <c r="AG40" i="2"/>
  <c r="AF40" i="2"/>
  <c r="AG39" i="2"/>
  <c r="AF39" i="2"/>
  <c r="AG38" i="2"/>
  <c r="AF38" i="2"/>
  <c r="AG37" i="2"/>
  <c r="AF37" i="2"/>
  <c r="AG36" i="2"/>
  <c r="AF36" i="2"/>
  <c r="AG35" i="2"/>
  <c r="AF35" i="2"/>
  <c r="AG34" i="2"/>
  <c r="AF34" i="2"/>
  <c r="AG33" i="2"/>
  <c r="AF33" i="2"/>
  <c r="AG32" i="2"/>
  <c r="AF32" i="2"/>
  <c r="AG31" i="2"/>
  <c r="AF31" i="2"/>
  <c r="AG30" i="2"/>
  <c r="AF30" i="2"/>
  <c r="AG29" i="2"/>
  <c r="AF29" i="2"/>
  <c r="AG28" i="2"/>
  <c r="AF28" i="2"/>
  <c r="AG27" i="2"/>
  <c r="AF27" i="2"/>
  <c r="AG26" i="2"/>
  <c r="AF26" i="2"/>
  <c r="AG25" i="2"/>
  <c r="AF25" i="2"/>
  <c r="AG24" i="2"/>
  <c r="AF24" i="2"/>
  <c r="AG23" i="2"/>
  <c r="AF23" i="2"/>
  <c r="AG22" i="2"/>
  <c r="AF22" i="2"/>
  <c r="AG21" i="2"/>
  <c r="AF21" i="2"/>
  <c r="AG19" i="2"/>
  <c r="AF19" i="2"/>
  <c r="AG18" i="2"/>
  <c r="AF18" i="2"/>
  <c r="AG17" i="2"/>
  <c r="AF17" i="2"/>
  <c r="AG16" i="2"/>
  <c r="AF16" i="2"/>
  <c r="AG15" i="2"/>
  <c r="AF15" i="2"/>
  <c r="AG14" i="2"/>
  <c r="AF14" i="2"/>
  <c r="AG13" i="2"/>
  <c r="AF13" i="2"/>
  <c r="AG12" i="2"/>
  <c r="AF12" i="2"/>
  <c r="AG11" i="2"/>
  <c r="AF11" i="2"/>
  <c r="AG10" i="2"/>
  <c r="AF10" i="2"/>
  <c r="AG9" i="2"/>
  <c r="AF9" i="2"/>
  <c r="AG8" i="2"/>
  <c r="AF8" i="2"/>
  <c r="AG7" i="2"/>
  <c r="AF7" i="2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6" i="1"/>
  <c r="AG52" i="2" l="1"/>
  <c r="AF52" i="2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6" i="1"/>
  <c r="AA51" i="2"/>
  <c r="AA50" i="2"/>
  <c r="Z50" i="2"/>
  <c r="AA49" i="2"/>
  <c r="Z49" i="2"/>
  <c r="AA48" i="2"/>
  <c r="Z48" i="2"/>
  <c r="AA47" i="2"/>
  <c r="Z47" i="2"/>
  <c r="AA46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AA24" i="2"/>
  <c r="Z24" i="2"/>
  <c r="AA23" i="2"/>
  <c r="Z23" i="2"/>
  <c r="AA22" i="2"/>
  <c r="Z22" i="2"/>
  <c r="AA21" i="2"/>
  <c r="Z21" i="2"/>
  <c r="AA19" i="2"/>
  <c r="Z19" i="2"/>
  <c r="AA18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52" i="2" l="1"/>
  <c r="Z52" i="2"/>
  <c r="U51" i="2"/>
  <c r="U50" i="2"/>
  <c r="T50" i="2"/>
  <c r="U49" i="2"/>
  <c r="T49" i="2"/>
  <c r="U48" i="2"/>
  <c r="T48" i="2"/>
  <c r="U47" i="2"/>
  <c r="T47" i="2"/>
  <c r="U46" i="2"/>
  <c r="T46" i="2"/>
  <c r="U45" i="2"/>
  <c r="T45" i="2"/>
  <c r="U44" i="2"/>
  <c r="T44" i="2"/>
  <c r="U43" i="2"/>
  <c r="T43" i="2"/>
  <c r="U42" i="2"/>
  <c r="T42" i="2"/>
  <c r="U41" i="2"/>
  <c r="T41" i="2"/>
  <c r="U40" i="2"/>
  <c r="T40" i="2"/>
  <c r="U39" i="2"/>
  <c r="T39" i="2"/>
  <c r="U38" i="2"/>
  <c r="T38" i="2"/>
  <c r="U37" i="2"/>
  <c r="T37" i="2"/>
  <c r="U36" i="2"/>
  <c r="T36" i="2"/>
  <c r="U35" i="2"/>
  <c r="T35" i="2"/>
  <c r="U34" i="2"/>
  <c r="T34" i="2"/>
  <c r="U33" i="2"/>
  <c r="T33" i="2"/>
  <c r="U32" i="2"/>
  <c r="T32" i="2"/>
  <c r="U31" i="2"/>
  <c r="T31" i="2"/>
  <c r="U30" i="2"/>
  <c r="T30" i="2"/>
  <c r="U29" i="2"/>
  <c r="T29" i="2"/>
  <c r="U28" i="2"/>
  <c r="T28" i="2"/>
  <c r="U27" i="2"/>
  <c r="T27" i="2"/>
  <c r="U26" i="2"/>
  <c r="T26" i="2"/>
  <c r="U25" i="2"/>
  <c r="T25" i="2"/>
  <c r="U24" i="2"/>
  <c r="T24" i="2"/>
  <c r="U23" i="2"/>
  <c r="T23" i="2"/>
  <c r="U22" i="2"/>
  <c r="T22" i="2"/>
  <c r="U21" i="2"/>
  <c r="T21" i="2"/>
  <c r="U19" i="2"/>
  <c r="T19" i="2"/>
  <c r="U18" i="2"/>
  <c r="T18" i="2"/>
  <c r="U17" i="2"/>
  <c r="T17" i="2"/>
  <c r="U16" i="2"/>
  <c r="T16" i="2"/>
  <c r="U15" i="2"/>
  <c r="T15" i="2"/>
  <c r="U14" i="2"/>
  <c r="T14" i="2"/>
  <c r="U13" i="2"/>
  <c r="T13" i="2"/>
  <c r="U12" i="2"/>
  <c r="T12" i="2"/>
  <c r="U11" i="2"/>
  <c r="T11" i="2"/>
  <c r="U10" i="2"/>
  <c r="T10" i="2"/>
  <c r="U9" i="2"/>
  <c r="T9" i="2"/>
  <c r="U8" i="2"/>
  <c r="T8" i="2"/>
  <c r="U7" i="2"/>
  <c r="T7" i="2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U52" i="2" l="1"/>
  <c r="T52" i="2"/>
  <c r="M27" i="2"/>
  <c r="O51" i="2"/>
  <c r="O50" i="2"/>
  <c r="N50" i="2"/>
  <c r="O49" i="2"/>
  <c r="N49" i="2"/>
  <c r="O48" i="2"/>
  <c r="N48" i="2"/>
  <c r="O47" i="2"/>
  <c r="N47" i="2"/>
  <c r="O46" i="2"/>
  <c r="N46" i="2"/>
  <c r="O45" i="2"/>
  <c r="N45" i="2"/>
  <c r="O44" i="2"/>
  <c r="N44" i="2"/>
  <c r="O43" i="2"/>
  <c r="N43" i="2"/>
  <c r="O42" i="2"/>
  <c r="N42" i="2"/>
  <c r="O41" i="2"/>
  <c r="N41" i="2"/>
  <c r="O40" i="2"/>
  <c r="N40" i="2"/>
  <c r="O39" i="2"/>
  <c r="N39" i="2"/>
  <c r="O38" i="2"/>
  <c r="N38" i="2"/>
  <c r="O37" i="2"/>
  <c r="N37" i="2"/>
  <c r="O36" i="2"/>
  <c r="N36" i="2"/>
  <c r="O35" i="2"/>
  <c r="N35" i="2"/>
  <c r="O34" i="2"/>
  <c r="N34" i="2"/>
  <c r="O33" i="2"/>
  <c r="N33" i="2"/>
  <c r="O32" i="2"/>
  <c r="N32" i="2"/>
  <c r="O31" i="2"/>
  <c r="N31" i="2"/>
  <c r="O30" i="2"/>
  <c r="N30" i="2"/>
  <c r="O29" i="2"/>
  <c r="N29" i="2"/>
  <c r="O28" i="2"/>
  <c r="N28" i="2"/>
  <c r="O27" i="2"/>
  <c r="N27" i="2"/>
  <c r="O26" i="2"/>
  <c r="N26" i="2"/>
  <c r="O25" i="2"/>
  <c r="N25" i="2"/>
  <c r="O24" i="2"/>
  <c r="N24" i="2"/>
  <c r="O23" i="2"/>
  <c r="N23" i="2"/>
  <c r="O22" i="2"/>
  <c r="N22" i="2"/>
  <c r="O21" i="2"/>
  <c r="N21" i="2"/>
  <c r="O19" i="2"/>
  <c r="N19" i="2"/>
  <c r="O18" i="2"/>
  <c r="N18" i="2"/>
  <c r="O17" i="2"/>
  <c r="N17" i="2"/>
  <c r="O16" i="2"/>
  <c r="N16" i="2"/>
  <c r="O15" i="2"/>
  <c r="N15" i="2"/>
  <c r="O14" i="2"/>
  <c r="N14" i="2"/>
  <c r="O13" i="2"/>
  <c r="N13" i="2"/>
  <c r="O12" i="2"/>
  <c r="N12" i="2"/>
  <c r="O11" i="2"/>
  <c r="N11" i="2"/>
  <c r="O10" i="2"/>
  <c r="N10" i="2"/>
  <c r="O9" i="2"/>
  <c r="N9" i="2"/>
  <c r="O8" i="2"/>
  <c r="N8" i="2"/>
  <c r="O7" i="2"/>
  <c r="N7" i="2"/>
  <c r="E19" i="1"/>
  <c r="G19" i="1"/>
  <c r="G7" i="1"/>
  <c r="G8" i="1"/>
  <c r="G9" i="1"/>
  <c r="G10" i="1"/>
  <c r="G11" i="1"/>
  <c r="G12" i="1"/>
  <c r="G13" i="1"/>
  <c r="G14" i="1"/>
  <c r="G15" i="1"/>
  <c r="G16" i="1"/>
  <c r="G17" i="1"/>
  <c r="G18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6" i="1"/>
  <c r="O52" i="2" l="1"/>
  <c r="N52" i="2"/>
  <c r="D10" i="2"/>
  <c r="E10" i="2"/>
  <c r="E7" i="1"/>
  <c r="E8" i="1"/>
  <c r="E9" i="1"/>
  <c r="E10" i="1"/>
  <c r="E11" i="1"/>
  <c r="E12" i="1"/>
  <c r="E13" i="1"/>
  <c r="E14" i="1"/>
  <c r="E15" i="1"/>
  <c r="E16" i="1"/>
  <c r="E17" i="1"/>
  <c r="E18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6" i="1"/>
  <c r="BU52" i="2" l="1"/>
  <c r="BT52" i="2"/>
  <c r="BR52" i="2"/>
  <c r="BS52" i="2" l="1"/>
  <c r="BV52" i="2"/>
  <c r="BW52" i="2"/>
  <c r="BN52" i="2"/>
  <c r="BM52" i="2"/>
  <c r="BL52" i="2"/>
  <c r="BP52" i="2" l="1"/>
  <c r="BQ52" i="2"/>
  <c r="BO52" i="2"/>
  <c r="BI52" i="2"/>
  <c r="BH52" i="2"/>
  <c r="BG52" i="2"/>
  <c r="BF52" i="2"/>
  <c r="BC52" i="2" l="1"/>
  <c r="BB52" i="2"/>
  <c r="AZ52" i="2"/>
  <c r="BA52" i="2"/>
  <c r="AW52" i="2" l="1"/>
  <c r="AV52" i="2"/>
  <c r="AU52" i="2"/>
  <c r="AT52" i="2"/>
  <c r="AQ52" i="2" l="1"/>
  <c r="AP52" i="2"/>
  <c r="AO52" i="2"/>
  <c r="AN52" i="2"/>
  <c r="AR52" i="2" l="1"/>
  <c r="AK52" i="2"/>
  <c r="AJ52" i="2"/>
  <c r="AI52" i="2"/>
  <c r="AE52" i="2" l="1"/>
  <c r="AD52" i="2"/>
  <c r="AB52" i="2"/>
  <c r="AC52" i="2" l="1"/>
  <c r="M52" i="2" l="1"/>
  <c r="Y52" i="2"/>
  <c r="X52" i="2"/>
  <c r="W52" i="2"/>
  <c r="V52" i="2"/>
  <c r="S52" i="2"/>
  <c r="R52" i="2"/>
  <c r="Q52" i="2"/>
  <c r="P52" i="2"/>
  <c r="L52" i="2"/>
  <c r="K52" i="2"/>
  <c r="J52" i="2"/>
  <c r="I51" i="2"/>
  <c r="G52" i="2"/>
  <c r="F52" i="2"/>
  <c r="E52" i="2"/>
  <c r="D52" i="2"/>
  <c r="J52" i="1" l="1"/>
  <c r="K52" i="1" s="1"/>
  <c r="H52" i="1"/>
  <c r="I52" i="1" s="1"/>
  <c r="H14" i="2" l="1"/>
  <c r="I14" i="2" l="1"/>
  <c r="I24" i="2" l="1"/>
  <c r="I50" i="2" l="1"/>
  <c r="H50" i="2"/>
  <c r="I49" i="2"/>
  <c r="H49" i="2"/>
  <c r="I48" i="2"/>
  <c r="H48" i="2"/>
  <c r="I47" i="2"/>
  <c r="H47" i="2"/>
  <c r="I46" i="2"/>
  <c r="H46" i="2"/>
  <c r="I45" i="2"/>
  <c r="H45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H24" i="2"/>
  <c r="I23" i="2"/>
  <c r="H23" i="2"/>
  <c r="I22" i="2"/>
  <c r="H22" i="2"/>
  <c r="I21" i="2"/>
  <c r="H21" i="2"/>
  <c r="I19" i="2"/>
  <c r="H19" i="2"/>
  <c r="I18" i="2"/>
  <c r="H18" i="2"/>
  <c r="I17" i="2"/>
  <c r="H17" i="2"/>
  <c r="I16" i="2"/>
  <c r="H16" i="2"/>
  <c r="I15" i="2"/>
  <c r="H15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I52" i="2" l="1"/>
  <c r="BX52" i="2" s="1"/>
  <c r="H52" i="2"/>
  <c r="L52" i="1" l="1"/>
  <c r="M52" i="1" l="1"/>
</calcChain>
</file>

<file path=xl/sharedStrings.xml><?xml version="1.0" encoding="utf-8"?>
<sst xmlns="http://schemas.openxmlformats.org/spreadsheetml/2006/main" count="326" uniqueCount="72">
  <si>
    <t xml:space="preserve">รายงานการใช้กระดาษถ่ายเอกสาร A4/80gm </t>
  </si>
  <si>
    <t>ที่</t>
  </si>
  <si>
    <t>หน่วยงาน</t>
  </si>
  <si>
    <t>หน่วยงานย่อย</t>
  </si>
  <si>
    <t>จำนวนรีม</t>
  </si>
  <si>
    <t>จำนวนเงิน</t>
  </si>
  <si>
    <t>งานบริหารทรัพยากรบุคคล</t>
  </si>
  <si>
    <t>สำนักงานคณบดี</t>
  </si>
  <si>
    <t>หน่วยบริหารทรัพยากรบุคคล</t>
  </si>
  <si>
    <t>หน่วยนโยบายและแผน</t>
  </si>
  <si>
    <t>งานคลังและหน่วยพัสดุ</t>
  </si>
  <si>
    <t>หน่วยคลัง</t>
  </si>
  <si>
    <t>หน่วยพัสดุ</t>
  </si>
  <si>
    <t>งานการศึกษา</t>
  </si>
  <si>
    <t>หน่วยบัณฑิตศึกษา</t>
  </si>
  <si>
    <t>หน่วยพัฒนาหลักสูตรและทะเบียน</t>
  </si>
  <si>
    <t>หน่วยกิจการนักศึกษา</t>
  </si>
  <si>
    <t>หน่วยวิเทศสัมพันธ์</t>
  </si>
  <si>
    <t>หน่วยส่งเสริมและพัฒนาการศึกษาด้วยตนเอง</t>
  </si>
  <si>
    <t>งานเทคโนโลยีสารสนเทศ</t>
  </si>
  <si>
    <t>หน่วยส่งเสริมและพัฒนางานวิจัย</t>
  </si>
  <si>
    <t>ฝ่ายทันตสาธารณสุขชนบทภาคใต้และศูนย์การศึกษาต่อเนื่อง</t>
  </si>
  <si>
    <t>งานสื่อสารองค์กร</t>
  </si>
  <si>
    <t>หน่วยโสตทัศนศึกษา</t>
  </si>
  <si>
    <t>หน่วยประชาสัมพันธ์</t>
  </si>
  <si>
    <t>กองทุนเฉลิมพระเกียรติ 100 ปี สมเด็จย่า</t>
  </si>
  <si>
    <t>สาขาวิชา</t>
  </si>
  <si>
    <t>สาขาวิชาชีววิทยาช่องปากและระบบการบดเคี้ยว</t>
  </si>
  <si>
    <t>สาขาวิชาทันตกรรมประดิษฐ์</t>
  </si>
  <si>
    <t>สาขาวิชาทันตกรรมป้องกัน</t>
  </si>
  <si>
    <t>สาขาวิชาทันตกรรมอนุรักษ์</t>
  </si>
  <si>
    <t>สาขาวิชาศัลยศาสตร์</t>
  </si>
  <si>
    <t>สาขาวิชาวิทยาการวินิจฉัยโรคช่องปาก</t>
  </si>
  <si>
    <t>งานอาคาร วิศวกรรมและซ่อมบำรุง</t>
  </si>
  <si>
    <t>ฝ่ายอำนวยการและธุรการโรงพยาบาล</t>
  </si>
  <si>
    <t>งานธุรการโรงพยาบาล</t>
  </si>
  <si>
    <t>โรงเรียนผู้ช่วยทันตแพทย์</t>
  </si>
  <si>
    <t>ฝ่ายรักษาพยาบาล</t>
  </si>
  <si>
    <t>ฝ่ายรักษาพยาบาล (ห้องผ่าตัดและหอผู้ป่วย)</t>
  </si>
  <si>
    <t>หน่วยเงินรายได้</t>
  </si>
  <si>
    <t>หน่วยสิทธิประโยชน์</t>
  </si>
  <si>
    <t>หน่วยคลินิกรังสีวิทยา</t>
  </si>
  <si>
    <t xml:space="preserve">หน่วยคลินิกบัณฑิตศึกษาและเฉพาะทาง </t>
  </si>
  <si>
    <t>หน่วยคลินิกบัณฑิตศึกษาและเฉพาะทาง (1,2)</t>
  </si>
  <si>
    <t xml:space="preserve">หน่วยคลินิกรวม </t>
  </si>
  <si>
    <t>หน่วยคลินิกรวม 1</t>
  </si>
  <si>
    <t>หน่วยคลินิกรวม 2</t>
  </si>
  <si>
    <t>หน่วยคลินิกรวม 3</t>
  </si>
  <si>
    <t>หน่วยคลินิกบริการทันตกรรม</t>
  </si>
  <si>
    <t>หน่วยคลินิกบริการนอกเวลาราชการ</t>
  </si>
  <si>
    <t>คลินิกทันตกรรมจัดฟัน</t>
  </si>
  <si>
    <t>หน่วยคลินิกทันตกรรมจัดฟันนอกเวลาราชการ</t>
  </si>
  <si>
    <t>คลินิก CCDD</t>
  </si>
  <si>
    <t>หน่วยเวชระเบียน</t>
  </si>
  <si>
    <t>หน่วยเภสัชกรรม</t>
  </si>
  <si>
    <t>หน่วยห้องปฏิบัติการทันตกรรม</t>
  </si>
  <si>
    <t>งานเวชภัณฑ์กลาง</t>
  </si>
  <si>
    <t>ยอดรวม</t>
  </si>
  <si>
    <t xml:space="preserve">รายงานการใช้หมึกพิมพ์ </t>
  </si>
  <si>
    <t>เบิกจากคลังพัสดุ (1)</t>
  </si>
  <si>
    <t>หน่วยงานจัดซื้อ (2)</t>
  </si>
  <si>
    <t>รวม (1+2)</t>
  </si>
  <si>
    <t>จำนวนกล่อง</t>
  </si>
  <si>
    <t>หน่วยคลินิกบริการทันตกรรมพิเศษ</t>
  </si>
  <si>
    <t xml:space="preserve">หมายเหตุ </t>
  </si>
  <si>
    <t>หน่วยเวชภัณฑ์กลาง</t>
  </si>
  <si>
    <t>คณะทันตแพทยศาสตร์ มหาวิทยาลัยสงขลานครินทร์ ประจำปีงบประมาณ 2567</t>
  </si>
  <si>
    <t>ปีงบประมาณ 2567</t>
  </si>
  <si>
    <t>สำนักงานจริยธรรมการวิจัยในมนุษย์</t>
  </si>
  <si>
    <t xml:space="preserve">1. เดือนตุลาคม - ธันวาคม 66 ราคากระดาษ รีมละ 105 บาท </t>
  </si>
  <si>
    <t xml:space="preserve">โครงการเครื่องพิมพ์รวมศูนย์ ชั้น 3 </t>
  </si>
  <si>
    <t xml:space="preserve">1. เดือนมกราคม - กรกฎาคม 67 ราคากระดาษ รีมละ 90.95 บาท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</si>
</sst>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4"/>
      <color theme="1"/>
      <name val="TH Sarabun New"/>
      <family val="2"/>
    </font>
    <font>
      <b/>
      <sz val="14"/>
      <name val="TH Sarabun New"/>
      <family val="2"/>
    </font>
    <font>
      <sz val="14"/>
      <name val="TH Sarabun New"/>
      <family val="2"/>
    </font>
    <font>
      <sz val="13"/>
      <name val="TH Sarabun New"/>
      <family val="2"/>
    </font>
    <font>
      <sz val="12"/>
      <color theme="1"/>
      <name val="TH Sarabun New"/>
      <family val="2"/>
    </font>
    <font>
      <b/>
      <sz val="12"/>
      <color theme="1"/>
      <name val="TH Sarabun New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b/>
      <sz val="20"/>
      <name val="TH Sarabun New"/>
      <family val="2"/>
    </font>
    <font>
      <sz val="20"/>
      <color theme="1"/>
      <name val="TH Sarabun New"/>
      <family val="2"/>
    </font>
    <font>
      <sz val="12"/>
      <color theme="0"/>
      <name val="TH Sarabun Ne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43" fontId="3" fillId="2" borderId="0" xfId="1" applyFont="1" applyFill="1" applyAlignment="1">
      <alignment horizontal="center"/>
    </xf>
    <xf numFmtId="0" fontId="3" fillId="2" borderId="0" xfId="0" applyFont="1" applyFill="1" applyAlignment="1">
      <alignment wrapText="1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3" fillId="4" borderId="1" xfId="1" applyNumberFormat="1" applyFont="1" applyFill="1" applyBorder="1" applyAlignment="1">
      <alignment horizontal="center"/>
    </xf>
    <xf numFmtId="43" fontId="3" fillId="4" borderId="1" xfId="1" applyFont="1" applyFill="1" applyBorder="1" applyAlignment="1">
      <alignment horizontal="center"/>
    </xf>
    <xf numFmtId="0" fontId="3" fillId="4" borderId="0" xfId="1" applyNumberFormat="1" applyFont="1" applyFill="1" applyAlignment="1">
      <alignment horizontal="center"/>
    </xf>
    <xf numFmtId="0" fontId="6" fillId="4" borderId="1" xfId="0" applyFont="1" applyFill="1" applyBorder="1"/>
    <xf numFmtId="0" fontId="3" fillId="4" borderId="1" xfId="0" applyFont="1" applyFill="1" applyBorder="1"/>
    <xf numFmtId="0" fontId="9" fillId="3" borderId="1" xfId="1" applyNumberFormat="1" applyFont="1" applyFill="1" applyBorder="1" applyAlignment="1">
      <alignment horizontal="center"/>
    </xf>
    <xf numFmtId="0" fontId="12" fillId="2" borderId="0" xfId="0" applyFont="1" applyFill="1"/>
    <xf numFmtId="43" fontId="13" fillId="3" borderId="1" xfId="1" applyFont="1" applyFill="1" applyBorder="1" applyAlignment="1">
      <alignment horizontal="center"/>
    </xf>
    <xf numFmtId="0" fontId="8" fillId="2" borderId="0" xfId="0" applyFont="1" applyFill="1"/>
    <xf numFmtId="0" fontId="7" fillId="2" borderId="0" xfId="0" applyFont="1" applyFill="1"/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3" fillId="2" borderId="0" xfId="1" applyFont="1" applyFill="1"/>
    <xf numFmtId="43" fontId="3" fillId="2" borderId="0" xfId="0" applyNumberFormat="1" applyFont="1" applyFill="1"/>
    <xf numFmtId="43" fontId="10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0" fontId="10" fillId="2" borderId="0" xfId="0" applyFont="1" applyFill="1"/>
    <xf numFmtId="43" fontId="10" fillId="2" borderId="0" xfId="0" applyNumberFormat="1" applyFont="1" applyFill="1"/>
    <xf numFmtId="43" fontId="10" fillId="2" borderId="0" xfId="1" applyFont="1" applyFill="1"/>
    <xf numFmtId="0" fontId="5" fillId="4" borderId="8" xfId="0" applyFont="1" applyFill="1" applyBorder="1"/>
    <xf numFmtId="0" fontId="5" fillId="4" borderId="3" xfId="0" applyFont="1" applyFill="1" applyBorder="1"/>
    <xf numFmtId="43" fontId="10" fillId="3" borderId="1" xfId="1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17" fontId="10" fillId="3" borderId="4" xfId="1" applyNumberFormat="1" applyFont="1" applyFill="1" applyBorder="1" applyAlignment="1">
      <alignment horizontal="center"/>
    </xf>
    <xf numFmtId="43" fontId="10" fillId="3" borderId="3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7" fontId="9" fillId="3" borderId="1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4"/>
  <sheetViews>
    <sheetView tabSelected="1" zoomScale="110" zoomScaleNormal="110" workbookViewId="0">
      <pane xSplit="3" ySplit="5" topLeftCell="V42" activePane="bottomRight" state="frozen"/>
      <selection pane="topRight" activeCell="D1" sqref="D1"/>
      <selection pane="bottomLeft" activeCell="A6" sqref="A6"/>
      <selection pane="bottomRight" activeCell="X58" sqref="X58"/>
    </sheetView>
  </sheetViews>
  <sheetFormatPr defaultColWidth="9" defaultRowHeight="21.75" x14ac:dyDescent="0.5"/>
  <cols>
    <col min="1" max="1" width="4.375" style="1" customWidth="1"/>
    <col min="2" max="2" width="30.5" style="1" hidden="1" customWidth="1"/>
    <col min="3" max="3" width="44.125" style="1" customWidth="1"/>
    <col min="4" max="4" width="8.625" style="1" customWidth="1"/>
    <col min="5" max="5" width="9.375" style="1" customWidth="1"/>
    <col min="6" max="6" width="8.5" style="1" customWidth="1"/>
    <col min="7" max="7" width="10.125" style="1" bestFit="1" customWidth="1"/>
    <col min="8" max="8" width="7.625" style="1" customWidth="1"/>
    <col min="9" max="9" width="9.625" style="1" bestFit="1" customWidth="1"/>
    <col min="10" max="10" width="8.125" style="1" customWidth="1"/>
    <col min="11" max="11" width="10.75" style="1" customWidth="1"/>
    <col min="12" max="12" width="8.125" style="1" customWidth="1"/>
    <col min="13" max="13" width="10.75" style="1" customWidth="1"/>
    <col min="14" max="14" width="9.25" style="1" bestFit="1" customWidth="1"/>
    <col min="15" max="15" width="10.75" style="1" customWidth="1"/>
    <col min="16" max="16" width="8.125" style="1" customWidth="1"/>
    <col min="17" max="17" width="10.75" style="1" customWidth="1"/>
    <col min="18" max="18" width="8.125" style="1" customWidth="1"/>
    <col min="19" max="19" width="10.75" style="1" customWidth="1"/>
    <col min="20" max="20" width="9" style="1"/>
    <col min="21" max="21" width="9.625" style="1" bestFit="1" customWidth="1"/>
    <col min="22" max="22" width="9" style="1"/>
    <col min="23" max="23" width="11.25" style="1" customWidth="1"/>
    <col min="24" max="24" width="9" style="1"/>
    <col min="25" max="25" width="9.625" style="1" bestFit="1" customWidth="1"/>
    <col min="26" max="26" width="9" style="1"/>
    <col min="27" max="27" width="9.625" style="1" bestFit="1" customWidth="1"/>
    <col min="28" max="28" width="9.875" style="1" bestFit="1" customWidth="1"/>
    <col min="29" max="16384" width="9" style="1"/>
  </cols>
  <sheetData>
    <row r="1" spans="1:27" ht="24" x14ac:dyDescent="0.55000000000000004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27" ht="24" x14ac:dyDescent="0.55000000000000004">
      <c r="A2" s="57" t="s">
        <v>66</v>
      </c>
      <c r="B2" s="57"/>
      <c r="C2" s="57"/>
      <c r="D2" s="58"/>
      <c r="E2" s="58"/>
      <c r="F2" s="58"/>
      <c r="G2" s="58"/>
      <c r="H2" s="58"/>
      <c r="I2" s="58"/>
      <c r="J2" s="58"/>
      <c r="K2" s="58"/>
    </row>
    <row r="3" spans="1:27" x14ac:dyDescent="0.5">
      <c r="A3" s="47" t="s">
        <v>1</v>
      </c>
      <c r="B3" s="50" t="s">
        <v>2</v>
      </c>
      <c r="C3" s="47" t="s">
        <v>3</v>
      </c>
      <c r="D3" s="55" t="s">
        <v>67</v>
      </c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</row>
    <row r="4" spans="1:27" x14ac:dyDescent="0.5">
      <c r="A4" s="48"/>
      <c r="B4" s="51"/>
      <c r="C4" s="48"/>
      <c r="D4" s="53">
        <v>243527</v>
      </c>
      <c r="E4" s="54"/>
      <c r="F4" s="53">
        <v>243558</v>
      </c>
      <c r="G4" s="54"/>
      <c r="H4" s="53">
        <v>243588</v>
      </c>
      <c r="I4" s="54"/>
      <c r="J4" s="53">
        <v>243619</v>
      </c>
      <c r="K4" s="54"/>
      <c r="L4" s="53">
        <v>243650</v>
      </c>
      <c r="M4" s="54"/>
      <c r="N4" s="53">
        <v>243678</v>
      </c>
      <c r="O4" s="54"/>
      <c r="P4" s="53">
        <v>243709</v>
      </c>
      <c r="Q4" s="54"/>
      <c r="R4" s="53">
        <v>243739</v>
      </c>
      <c r="S4" s="54"/>
      <c r="T4" s="53">
        <v>243770</v>
      </c>
      <c r="U4" s="54"/>
      <c r="V4" s="53">
        <v>243800</v>
      </c>
      <c r="W4" s="54"/>
      <c r="X4" s="53">
        <v>243831</v>
      </c>
      <c r="Y4" s="54"/>
      <c r="Z4" s="53">
        <v>243862</v>
      </c>
      <c r="AA4" s="54"/>
    </row>
    <row r="5" spans="1:27" x14ac:dyDescent="0.5">
      <c r="A5" s="49"/>
      <c r="B5" s="52"/>
      <c r="C5" s="49"/>
      <c r="D5" s="30" t="s">
        <v>4</v>
      </c>
      <c r="E5" s="30" t="s">
        <v>5</v>
      </c>
      <c r="F5" s="30" t="s">
        <v>4</v>
      </c>
      <c r="G5" s="30" t="s">
        <v>5</v>
      </c>
      <c r="H5" s="30" t="s">
        <v>4</v>
      </c>
      <c r="I5" s="30" t="s">
        <v>5</v>
      </c>
      <c r="J5" s="30" t="s">
        <v>4</v>
      </c>
      <c r="K5" s="30" t="s">
        <v>5</v>
      </c>
      <c r="L5" s="30" t="s">
        <v>4</v>
      </c>
      <c r="M5" s="30" t="s">
        <v>5</v>
      </c>
      <c r="N5" s="30" t="s">
        <v>4</v>
      </c>
      <c r="O5" s="30" t="s">
        <v>5</v>
      </c>
      <c r="P5" s="30" t="s">
        <v>4</v>
      </c>
      <c r="Q5" s="30" t="s">
        <v>5</v>
      </c>
      <c r="R5" s="30" t="s">
        <v>4</v>
      </c>
      <c r="S5" s="30" t="s">
        <v>5</v>
      </c>
      <c r="T5" s="30" t="s">
        <v>4</v>
      </c>
      <c r="U5" s="30" t="s">
        <v>5</v>
      </c>
      <c r="V5" s="30" t="s">
        <v>4</v>
      </c>
      <c r="W5" s="30" t="s">
        <v>5</v>
      </c>
      <c r="X5" s="30" t="s">
        <v>4</v>
      </c>
      <c r="Y5" s="30" t="s">
        <v>5</v>
      </c>
      <c r="Z5" s="32" t="s">
        <v>4</v>
      </c>
      <c r="AA5" s="32" t="s">
        <v>5</v>
      </c>
    </row>
    <row r="6" spans="1:27" x14ac:dyDescent="0.5">
      <c r="A6" s="8">
        <v>1</v>
      </c>
      <c r="B6" s="9" t="s">
        <v>6</v>
      </c>
      <c r="C6" s="9" t="s">
        <v>7</v>
      </c>
      <c r="D6" s="10"/>
      <c r="E6" s="11">
        <f>SUM(D6*105)</f>
        <v>0</v>
      </c>
      <c r="F6" s="10"/>
      <c r="G6" s="11">
        <f>+F6*105</f>
        <v>0</v>
      </c>
      <c r="H6" s="10"/>
      <c r="I6" s="11">
        <f>+H6*105</f>
        <v>0</v>
      </c>
      <c r="J6" s="10"/>
      <c r="K6" s="11">
        <f>+J6*90.95</f>
        <v>0</v>
      </c>
      <c r="L6" s="10"/>
      <c r="M6" s="11">
        <f>+L6*90.95</f>
        <v>0</v>
      </c>
      <c r="N6" s="10"/>
      <c r="O6" s="11">
        <f>+N6*90.95</f>
        <v>0</v>
      </c>
      <c r="P6" s="10"/>
      <c r="Q6" s="11">
        <f>+P6*90.95</f>
        <v>0</v>
      </c>
      <c r="R6" s="10"/>
      <c r="S6" s="11">
        <f>+R6*90.95</f>
        <v>0</v>
      </c>
      <c r="T6" s="10"/>
      <c r="U6" s="11">
        <f>+T6*90.95</f>
        <v>0</v>
      </c>
      <c r="V6" s="10">
        <v>5</v>
      </c>
      <c r="W6" s="11">
        <f>+V6*90.95</f>
        <v>454.75</v>
      </c>
      <c r="X6" s="10"/>
      <c r="Y6" s="11"/>
      <c r="Z6" s="10"/>
      <c r="AA6" s="11"/>
    </row>
    <row r="7" spans="1:27" x14ac:dyDescent="0.5">
      <c r="A7" s="8">
        <v>2</v>
      </c>
      <c r="B7" s="9" t="s">
        <v>6</v>
      </c>
      <c r="C7" s="9" t="s">
        <v>8</v>
      </c>
      <c r="D7" s="10"/>
      <c r="E7" s="11">
        <f t="shared" ref="E7:E50" si="0">SUM(D7*105)</f>
        <v>0</v>
      </c>
      <c r="F7" s="10">
        <v>5</v>
      </c>
      <c r="G7" s="11">
        <f t="shared" ref="G7:I52" si="1">+F7*105</f>
        <v>525</v>
      </c>
      <c r="H7" s="10"/>
      <c r="I7" s="11">
        <f t="shared" si="1"/>
        <v>0</v>
      </c>
      <c r="J7" s="10"/>
      <c r="K7" s="11">
        <f t="shared" ref="K7:K52" si="2">+J7*90.95</f>
        <v>0</v>
      </c>
      <c r="L7" s="10"/>
      <c r="M7" s="11">
        <f t="shared" ref="M7:M52" si="3">+L7*90.95</f>
        <v>0</v>
      </c>
      <c r="N7" s="10"/>
      <c r="O7" s="11">
        <f t="shared" ref="O7:O51" si="4">+N7*90.95</f>
        <v>0</v>
      </c>
      <c r="P7" s="10"/>
      <c r="Q7" s="11">
        <f t="shared" ref="Q7:Q51" si="5">+P7*90.95</f>
        <v>0</v>
      </c>
      <c r="R7" s="10">
        <v>5</v>
      </c>
      <c r="S7" s="11">
        <f t="shared" ref="S7:S51" si="6">+R7*90.95</f>
        <v>454.75</v>
      </c>
      <c r="T7" s="10"/>
      <c r="U7" s="11">
        <f t="shared" ref="U7:U51" si="7">+T7*90.95</f>
        <v>0</v>
      </c>
      <c r="V7" s="10"/>
      <c r="W7" s="11">
        <f t="shared" ref="W7:W51" si="8">+V7*90.95</f>
        <v>0</v>
      </c>
      <c r="X7" s="10"/>
      <c r="Y7" s="11"/>
      <c r="Z7" s="10"/>
      <c r="AA7" s="11"/>
    </row>
    <row r="8" spans="1:27" x14ac:dyDescent="0.5">
      <c r="A8" s="8">
        <v>3</v>
      </c>
      <c r="B8" s="9" t="s">
        <v>6</v>
      </c>
      <c r="C8" s="9" t="s">
        <v>9</v>
      </c>
      <c r="D8" s="10"/>
      <c r="E8" s="11">
        <f t="shared" si="0"/>
        <v>0</v>
      </c>
      <c r="F8" s="10"/>
      <c r="G8" s="11">
        <f t="shared" si="1"/>
        <v>0</v>
      </c>
      <c r="H8" s="10"/>
      <c r="I8" s="11">
        <f t="shared" si="1"/>
        <v>0</v>
      </c>
      <c r="J8" s="10"/>
      <c r="K8" s="11">
        <f t="shared" si="2"/>
        <v>0</v>
      </c>
      <c r="L8" s="10"/>
      <c r="M8" s="11">
        <f t="shared" si="3"/>
        <v>0</v>
      </c>
      <c r="N8" s="10"/>
      <c r="O8" s="11">
        <f t="shared" si="4"/>
        <v>0</v>
      </c>
      <c r="P8" s="10"/>
      <c r="Q8" s="11">
        <f t="shared" si="5"/>
        <v>0</v>
      </c>
      <c r="R8" s="10"/>
      <c r="S8" s="11">
        <f t="shared" si="6"/>
        <v>0</v>
      </c>
      <c r="T8" s="10"/>
      <c r="U8" s="11">
        <f t="shared" si="7"/>
        <v>0</v>
      </c>
      <c r="V8" s="10"/>
      <c r="W8" s="11">
        <f t="shared" si="8"/>
        <v>0</v>
      </c>
      <c r="X8" s="10"/>
      <c r="Y8" s="11"/>
      <c r="Z8" s="10"/>
      <c r="AA8" s="11"/>
    </row>
    <row r="9" spans="1:27" x14ac:dyDescent="0.5">
      <c r="A9" s="8">
        <v>4</v>
      </c>
      <c r="B9" s="9" t="s">
        <v>10</v>
      </c>
      <c r="C9" s="9" t="s">
        <v>11</v>
      </c>
      <c r="D9" s="10">
        <v>30</v>
      </c>
      <c r="E9" s="11">
        <f t="shared" si="0"/>
        <v>3150</v>
      </c>
      <c r="F9" s="10"/>
      <c r="G9" s="11">
        <f t="shared" si="1"/>
        <v>0</v>
      </c>
      <c r="H9" s="10"/>
      <c r="I9" s="11">
        <f t="shared" si="1"/>
        <v>0</v>
      </c>
      <c r="J9" s="10">
        <v>30</v>
      </c>
      <c r="K9" s="11">
        <f t="shared" si="2"/>
        <v>2728.5</v>
      </c>
      <c r="L9" s="10"/>
      <c r="M9" s="11">
        <f t="shared" si="3"/>
        <v>0</v>
      </c>
      <c r="N9" s="10">
        <v>5</v>
      </c>
      <c r="O9" s="11">
        <f t="shared" si="4"/>
        <v>454.75</v>
      </c>
      <c r="P9" s="10"/>
      <c r="Q9" s="11">
        <f t="shared" si="5"/>
        <v>0</v>
      </c>
      <c r="R9" s="10">
        <v>5</v>
      </c>
      <c r="S9" s="11">
        <f t="shared" si="6"/>
        <v>454.75</v>
      </c>
      <c r="T9" s="10"/>
      <c r="U9" s="11">
        <f t="shared" si="7"/>
        <v>0</v>
      </c>
      <c r="V9" s="10"/>
      <c r="W9" s="11">
        <f t="shared" si="8"/>
        <v>0</v>
      </c>
      <c r="X9" s="10"/>
      <c r="Y9" s="11"/>
      <c r="Z9" s="10"/>
      <c r="AA9" s="11"/>
    </row>
    <row r="10" spans="1:27" x14ac:dyDescent="0.5">
      <c r="A10" s="8">
        <v>5</v>
      </c>
      <c r="B10" s="9" t="s">
        <v>10</v>
      </c>
      <c r="C10" s="9" t="s">
        <v>12</v>
      </c>
      <c r="D10" s="10"/>
      <c r="E10" s="11">
        <f t="shared" si="0"/>
        <v>0</v>
      </c>
      <c r="F10" s="10">
        <v>5</v>
      </c>
      <c r="G10" s="11">
        <f t="shared" si="1"/>
        <v>525</v>
      </c>
      <c r="H10" s="10"/>
      <c r="I10" s="11">
        <f t="shared" si="1"/>
        <v>0</v>
      </c>
      <c r="J10" s="10"/>
      <c r="K10" s="11">
        <f t="shared" si="2"/>
        <v>0</v>
      </c>
      <c r="L10" s="10"/>
      <c r="M10" s="11">
        <f t="shared" si="3"/>
        <v>0</v>
      </c>
      <c r="N10" s="10">
        <v>15</v>
      </c>
      <c r="O10" s="11">
        <f t="shared" si="4"/>
        <v>1364.25</v>
      </c>
      <c r="P10" s="10">
        <v>10</v>
      </c>
      <c r="Q10" s="11">
        <f t="shared" si="5"/>
        <v>909.5</v>
      </c>
      <c r="R10" s="10"/>
      <c r="S10" s="11">
        <f t="shared" si="6"/>
        <v>0</v>
      </c>
      <c r="T10" s="10">
        <v>10</v>
      </c>
      <c r="U10" s="11">
        <f t="shared" si="7"/>
        <v>909.5</v>
      </c>
      <c r="V10" s="10"/>
      <c r="W10" s="11">
        <f t="shared" si="8"/>
        <v>0</v>
      </c>
      <c r="X10" s="10"/>
      <c r="Y10" s="11"/>
      <c r="Z10" s="10"/>
      <c r="AA10" s="11"/>
    </row>
    <row r="11" spans="1:27" x14ac:dyDescent="0.5">
      <c r="A11" s="8">
        <v>6</v>
      </c>
      <c r="B11" s="9" t="s">
        <v>13</v>
      </c>
      <c r="C11" s="9" t="s">
        <v>14</v>
      </c>
      <c r="D11" s="10"/>
      <c r="E11" s="11">
        <f t="shared" si="0"/>
        <v>0</v>
      </c>
      <c r="F11" s="10"/>
      <c r="G11" s="11">
        <f t="shared" si="1"/>
        <v>0</v>
      </c>
      <c r="H11" s="10"/>
      <c r="I11" s="11">
        <f t="shared" si="1"/>
        <v>0</v>
      </c>
      <c r="J11" s="10"/>
      <c r="K11" s="11">
        <f t="shared" si="2"/>
        <v>0</v>
      </c>
      <c r="L11" s="10"/>
      <c r="M11" s="11">
        <f t="shared" si="3"/>
        <v>0</v>
      </c>
      <c r="N11" s="10"/>
      <c r="O11" s="11">
        <f t="shared" si="4"/>
        <v>0</v>
      </c>
      <c r="P11" s="10">
        <v>1</v>
      </c>
      <c r="Q11" s="11">
        <f t="shared" si="5"/>
        <v>90.95</v>
      </c>
      <c r="R11" s="10">
        <v>2</v>
      </c>
      <c r="S11" s="11">
        <f t="shared" si="6"/>
        <v>181.9</v>
      </c>
      <c r="T11" s="10"/>
      <c r="U11" s="11">
        <f t="shared" si="7"/>
        <v>0</v>
      </c>
      <c r="V11" s="10"/>
      <c r="W11" s="11">
        <f t="shared" si="8"/>
        <v>0</v>
      </c>
      <c r="X11" s="10"/>
      <c r="Y11" s="11"/>
      <c r="Z11" s="10"/>
      <c r="AA11" s="11"/>
    </row>
    <row r="12" spans="1:27" x14ac:dyDescent="0.5">
      <c r="A12" s="8">
        <v>7</v>
      </c>
      <c r="B12" s="9" t="s">
        <v>13</v>
      </c>
      <c r="C12" s="9" t="s">
        <v>15</v>
      </c>
      <c r="D12" s="10">
        <v>5</v>
      </c>
      <c r="E12" s="11">
        <f t="shared" si="0"/>
        <v>525</v>
      </c>
      <c r="F12" s="10"/>
      <c r="G12" s="11">
        <f t="shared" si="1"/>
        <v>0</v>
      </c>
      <c r="H12" s="10"/>
      <c r="I12" s="11">
        <f t="shared" si="1"/>
        <v>0</v>
      </c>
      <c r="J12" s="10"/>
      <c r="K12" s="11">
        <f t="shared" si="2"/>
        <v>0</v>
      </c>
      <c r="L12" s="10"/>
      <c r="M12" s="11">
        <f t="shared" si="3"/>
        <v>0</v>
      </c>
      <c r="N12" s="10"/>
      <c r="O12" s="11">
        <f t="shared" si="4"/>
        <v>0</v>
      </c>
      <c r="P12" s="10"/>
      <c r="Q12" s="11">
        <f t="shared" si="5"/>
        <v>0</v>
      </c>
      <c r="R12" s="10"/>
      <c r="S12" s="11">
        <f t="shared" si="6"/>
        <v>0</v>
      </c>
      <c r="T12" s="10"/>
      <c r="U12" s="11">
        <f t="shared" si="7"/>
        <v>0</v>
      </c>
      <c r="V12" s="10"/>
      <c r="W12" s="11">
        <f t="shared" si="8"/>
        <v>0</v>
      </c>
      <c r="X12" s="10"/>
      <c r="Y12" s="11"/>
      <c r="Z12" s="10"/>
      <c r="AA12" s="11"/>
    </row>
    <row r="13" spans="1:27" x14ac:dyDescent="0.5">
      <c r="A13" s="8">
        <v>8</v>
      </c>
      <c r="B13" s="9" t="s">
        <v>13</v>
      </c>
      <c r="C13" s="9" t="s">
        <v>16</v>
      </c>
      <c r="D13" s="10"/>
      <c r="E13" s="11">
        <f t="shared" si="0"/>
        <v>0</v>
      </c>
      <c r="F13" s="10"/>
      <c r="G13" s="11">
        <f t="shared" si="1"/>
        <v>0</v>
      </c>
      <c r="H13" s="10"/>
      <c r="I13" s="11">
        <f t="shared" si="1"/>
        <v>0</v>
      </c>
      <c r="J13" s="10"/>
      <c r="K13" s="11">
        <f t="shared" si="2"/>
        <v>0</v>
      </c>
      <c r="L13" s="10"/>
      <c r="M13" s="11">
        <f t="shared" si="3"/>
        <v>0</v>
      </c>
      <c r="N13" s="10"/>
      <c r="O13" s="11">
        <f t="shared" si="4"/>
        <v>0</v>
      </c>
      <c r="P13" s="10"/>
      <c r="Q13" s="11">
        <f t="shared" si="5"/>
        <v>0</v>
      </c>
      <c r="R13" s="10"/>
      <c r="S13" s="11">
        <f t="shared" si="6"/>
        <v>0</v>
      </c>
      <c r="T13" s="10"/>
      <c r="U13" s="11">
        <f t="shared" si="7"/>
        <v>0</v>
      </c>
      <c r="V13" s="10"/>
      <c r="W13" s="11">
        <f t="shared" si="8"/>
        <v>0</v>
      </c>
      <c r="X13" s="10"/>
      <c r="Y13" s="11"/>
      <c r="Z13" s="10"/>
      <c r="AA13" s="11"/>
    </row>
    <row r="14" spans="1:27" x14ac:dyDescent="0.5">
      <c r="A14" s="8">
        <v>9</v>
      </c>
      <c r="B14" s="9" t="s">
        <v>13</v>
      </c>
      <c r="C14" s="9" t="s">
        <v>17</v>
      </c>
      <c r="D14" s="10"/>
      <c r="E14" s="11">
        <f t="shared" si="0"/>
        <v>0</v>
      </c>
      <c r="F14" s="10"/>
      <c r="G14" s="11">
        <f t="shared" si="1"/>
        <v>0</v>
      </c>
      <c r="H14" s="10"/>
      <c r="I14" s="11">
        <f t="shared" si="1"/>
        <v>0</v>
      </c>
      <c r="J14" s="10"/>
      <c r="K14" s="11">
        <f t="shared" si="2"/>
        <v>0</v>
      </c>
      <c r="L14" s="10"/>
      <c r="M14" s="11">
        <f t="shared" si="3"/>
        <v>0</v>
      </c>
      <c r="N14" s="10"/>
      <c r="O14" s="11">
        <f t="shared" si="4"/>
        <v>0</v>
      </c>
      <c r="P14" s="10"/>
      <c r="Q14" s="11">
        <f t="shared" si="5"/>
        <v>0</v>
      </c>
      <c r="R14" s="10"/>
      <c r="S14" s="11">
        <f t="shared" si="6"/>
        <v>0</v>
      </c>
      <c r="T14" s="10"/>
      <c r="U14" s="11">
        <f t="shared" si="7"/>
        <v>0</v>
      </c>
      <c r="V14" s="10"/>
      <c r="W14" s="11">
        <f t="shared" si="8"/>
        <v>0</v>
      </c>
      <c r="X14" s="10"/>
      <c r="Y14" s="11"/>
      <c r="Z14" s="10"/>
      <c r="AA14" s="11"/>
    </row>
    <row r="15" spans="1:27" x14ac:dyDescent="0.5">
      <c r="A15" s="8">
        <v>10</v>
      </c>
      <c r="B15" s="9" t="s">
        <v>13</v>
      </c>
      <c r="C15" s="9" t="s">
        <v>55</v>
      </c>
      <c r="D15" s="10"/>
      <c r="E15" s="11">
        <f t="shared" si="0"/>
        <v>0</v>
      </c>
      <c r="F15" s="10"/>
      <c r="G15" s="11">
        <f t="shared" si="1"/>
        <v>0</v>
      </c>
      <c r="H15" s="10"/>
      <c r="I15" s="11">
        <f t="shared" si="1"/>
        <v>0</v>
      </c>
      <c r="J15" s="10"/>
      <c r="K15" s="11">
        <f t="shared" si="2"/>
        <v>0</v>
      </c>
      <c r="L15" s="10"/>
      <c r="M15" s="11">
        <f t="shared" si="3"/>
        <v>0</v>
      </c>
      <c r="N15" s="10">
        <v>5</v>
      </c>
      <c r="O15" s="11">
        <f t="shared" si="4"/>
        <v>454.75</v>
      </c>
      <c r="P15" s="10"/>
      <c r="Q15" s="11">
        <f t="shared" si="5"/>
        <v>0</v>
      </c>
      <c r="R15" s="10"/>
      <c r="S15" s="11">
        <f t="shared" si="6"/>
        <v>0</v>
      </c>
      <c r="T15" s="10">
        <v>2</v>
      </c>
      <c r="U15" s="11">
        <f t="shared" si="7"/>
        <v>181.9</v>
      </c>
      <c r="V15" s="10">
        <v>2</v>
      </c>
      <c r="W15" s="11">
        <f t="shared" si="8"/>
        <v>181.9</v>
      </c>
      <c r="X15" s="10"/>
      <c r="Y15" s="11"/>
      <c r="Z15" s="10"/>
      <c r="AA15" s="11"/>
    </row>
    <row r="16" spans="1:27" x14ac:dyDescent="0.5">
      <c r="A16" s="8">
        <v>11</v>
      </c>
      <c r="B16" s="9" t="s">
        <v>13</v>
      </c>
      <c r="C16" s="9" t="s">
        <v>18</v>
      </c>
      <c r="D16" s="10"/>
      <c r="E16" s="11">
        <f t="shared" si="0"/>
        <v>0</v>
      </c>
      <c r="F16" s="10"/>
      <c r="G16" s="11">
        <f t="shared" si="1"/>
        <v>0</v>
      </c>
      <c r="H16" s="10">
        <v>3</v>
      </c>
      <c r="I16" s="11">
        <f t="shared" si="1"/>
        <v>315</v>
      </c>
      <c r="J16" s="10"/>
      <c r="K16" s="11">
        <f t="shared" si="2"/>
        <v>0</v>
      </c>
      <c r="L16" s="10"/>
      <c r="M16" s="11">
        <f t="shared" si="3"/>
        <v>0</v>
      </c>
      <c r="N16" s="10"/>
      <c r="O16" s="11">
        <f t="shared" si="4"/>
        <v>0</v>
      </c>
      <c r="P16" s="10"/>
      <c r="Q16" s="11">
        <f t="shared" si="5"/>
        <v>0</v>
      </c>
      <c r="R16" s="10"/>
      <c r="S16" s="11">
        <f t="shared" si="6"/>
        <v>0</v>
      </c>
      <c r="T16" s="10"/>
      <c r="U16" s="11">
        <f t="shared" si="7"/>
        <v>0</v>
      </c>
      <c r="V16" s="10"/>
      <c r="W16" s="11">
        <f t="shared" si="8"/>
        <v>0</v>
      </c>
      <c r="X16" s="10"/>
      <c r="Y16" s="11"/>
      <c r="Z16" s="10"/>
      <c r="AA16" s="11"/>
    </row>
    <row r="17" spans="1:27" x14ac:dyDescent="0.5">
      <c r="A17" s="8">
        <v>12</v>
      </c>
      <c r="B17" s="9" t="s">
        <v>19</v>
      </c>
      <c r="C17" s="9" t="s">
        <v>19</v>
      </c>
      <c r="D17" s="10"/>
      <c r="E17" s="11">
        <f t="shared" si="0"/>
        <v>0</v>
      </c>
      <c r="F17" s="10">
        <v>30</v>
      </c>
      <c r="G17" s="11">
        <f t="shared" si="1"/>
        <v>3150</v>
      </c>
      <c r="H17" s="10"/>
      <c r="I17" s="11">
        <f t="shared" si="1"/>
        <v>0</v>
      </c>
      <c r="J17" s="10"/>
      <c r="K17" s="11">
        <f t="shared" si="2"/>
        <v>0</v>
      </c>
      <c r="L17" s="10">
        <v>40</v>
      </c>
      <c r="M17" s="11">
        <f t="shared" si="3"/>
        <v>3638</v>
      </c>
      <c r="N17" s="10"/>
      <c r="O17" s="11">
        <f t="shared" si="4"/>
        <v>0</v>
      </c>
      <c r="P17" s="10"/>
      <c r="Q17" s="11">
        <f t="shared" si="5"/>
        <v>0</v>
      </c>
      <c r="R17" s="10">
        <v>50</v>
      </c>
      <c r="S17" s="11">
        <f t="shared" si="6"/>
        <v>4547.5</v>
      </c>
      <c r="T17" s="10">
        <v>30</v>
      </c>
      <c r="U17" s="11">
        <f t="shared" si="7"/>
        <v>2728.5</v>
      </c>
      <c r="V17" s="10"/>
      <c r="W17" s="11">
        <f t="shared" si="8"/>
        <v>0</v>
      </c>
      <c r="X17" s="10"/>
      <c r="Y17" s="11"/>
      <c r="Z17" s="10"/>
      <c r="AA17" s="11"/>
    </row>
    <row r="18" spans="1:27" x14ac:dyDescent="0.5">
      <c r="A18" s="8">
        <v>13</v>
      </c>
      <c r="B18" s="9" t="s">
        <v>20</v>
      </c>
      <c r="C18" s="9" t="s">
        <v>20</v>
      </c>
      <c r="D18" s="10"/>
      <c r="E18" s="11">
        <f t="shared" si="0"/>
        <v>0</v>
      </c>
      <c r="F18" s="10"/>
      <c r="G18" s="11">
        <f t="shared" si="1"/>
        <v>0</v>
      </c>
      <c r="H18" s="10"/>
      <c r="I18" s="11">
        <f t="shared" si="1"/>
        <v>0</v>
      </c>
      <c r="J18" s="10"/>
      <c r="K18" s="11">
        <f t="shared" si="2"/>
        <v>0</v>
      </c>
      <c r="L18" s="10"/>
      <c r="M18" s="11">
        <f t="shared" si="3"/>
        <v>0</v>
      </c>
      <c r="N18" s="10">
        <v>5</v>
      </c>
      <c r="O18" s="11">
        <f t="shared" si="4"/>
        <v>454.75</v>
      </c>
      <c r="P18" s="10"/>
      <c r="Q18" s="11">
        <f t="shared" si="5"/>
        <v>0</v>
      </c>
      <c r="R18" s="10"/>
      <c r="S18" s="11">
        <f t="shared" si="6"/>
        <v>0</v>
      </c>
      <c r="T18" s="10"/>
      <c r="U18" s="11">
        <f t="shared" si="7"/>
        <v>0</v>
      </c>
      <c r="V18" s="10"/>
      <c r="W18" s="11">
        <f t="shared" si="8"/>
        <v>0</v>
      </c>
      <c r="X18" s="10"/>
      <c r="Y18" s="11"/>
      <c r="Z18" s="10"/>
      <c r="AA18" s="11"/>
    </row>
    <row r="19" spans="1:27" x14ac:dyDescent="0.5">
      <c r="A19" s="8">
        <v>14</v>
      </c>
      <c r="B19" s="9"/>
      <c r="C19" s="9" t="s">
        <v>68</v>
      </c>
      <c r="D19" s="10"/>
      <c r="E19" s="11">
        <f t="shared" ref="E19" si="9">SUM(D19*105)</f>
        <v>0</v>
      </c>
      <c r="F19" s="10">
        <v>5</v>
      </c>
      <c r="G19" s="11">
        <f t="shared" si="1"/>
        <v>525</v>
      </c>
      <c r="H19" s="10"/>
      <c r="I19" s="11">
        <f t="shared" si="1"/>
        <v>0</v>
      </c>
      <c r="J19" s="10"/>
      <c r="K19" s="11">
        <f t="shared" si="2"/>
        <v>0</v>
      </c>
      <c r="L19" s="10">
        <v>5</v>
      </c>
      <c r="M19" s="11">
        <f t="shared" si="3"/>
        <v>454.75</v>
      </c>
      <c r="N19" s="10"/>
      <c r="O19" s="11">
        <f t="shared" si="4"/>
        <v>0</v>
      </c>
      <c r="P19" s="10">
        <v>5</v>
      </c>
      <c r="Q19" s="11">
        <f t="shared" si="5"/>
        <v>454.75</v>
      </c>
      <c r="R19" s="10"/>
      <c r="S19" s="11">
        <f t="shared" si="6"/>
        <v>0</v>
      </c>
      <c r="T19" s="10"/>
      <c r="U19" s="11">
        <f t="shared" si="7"/>
        <v>0</v>
      </c>
      <c r="V19" s="10"/>
      <c r="W19" s="11">
        <f t="shared" si="8"/>
        <v>0</v>
      </c>
      <c r="X19" s="10"/>
      <c r="Y19" s="11"/>
      <c r="Z19" s="10"/>
      <c r="AA19" s="11"/>
    </row>
    <row r="20" spans="1:27" x14ac:dyDescent="0.5">
      <c r="A20" s="8">
        <v>15</v>
      </c>
      <c r="B20" s="9" t="s">
        <v>21</v>
      </c>
      <c r="C20" s="9" t="s">
        <v>21</v>
      </c>
      <c r="D20" s="10"/>
      <c r="E20" s="11">
        <f t="shared" si="0"/>
        <v>0</v>
      </c>
      <c r="F20" s="10"/>
      <c r="G20" s="11">
        <f t="shared" si="1"/>
        <v>0</v>
      </c>
      <c r="H20" s="10"/>
      <c r="I20" s="11">
        <f t="shared" si="1"/>
        <v>0</v>
      </c>
      <c r="J20" s="10"/>
      <c r="K20" s="11">
        <f t="shared" si="2"/>
        <v>0</v>
      </c>
      <c r="L20" s="10"/>
      <c r="M20" s="11">
        <f t="shared" si="3"/>
        <v>0</v>
      </c>
      <c r="N20" s="10"/>
      <c r="O20" s="11">
        <f t="shared" si="4"/>
        <v>0</v>
      </c>
      <c r="P20" s="10">
        <v>5</v>
      </c>
      <c r="Q20" s="11">
        <f t="shared" si="5"/>
        <v>454.75</v>
      </c>
      <c r="R20" s="10">
        <v>4</v>
      </c>
      <c r="S20" s="11">
        <f t="shared" si="6"/>
        <v>363.8</v>
      </c>
      <c r="T20" s="10"/>
      <c r="U20" s="11">
        <f t="shared" si="7"/>
        <v>0</v>
      </c>
      <c r="V20" s="10"/>
      <c r="W20" s="11">
        <f t="shared" si="8"/>
        <v>0</v>
      </c>
      <c r="X20" s="10"/>
      <c r="Y20" s="11"/>
      <c r="Z20" s="10"/>
      <c r="AA20" s="11"/>
    </row>
    <row r="21" spans="1:27" x14ac:dyDescent="0.5">
      <c r="A21" s="8">
        <v>16</v>
      </c>
      <c r="B21" s="9" t="s">
        <v>22</v>
      </c>
      <c r="C21" s="9" t="s">
        <v>23</v>
      </c>
      <c r="D21" s="10"/>
      <c r="E21" s="11">
        <f t="shared" si="0"/>
        <v>0</v>
      </c>
      <c r="F21" s="10"/>
      <c r="G21" s="11">
        <f t="shared" si="1"/>
        <v>0</v>
      </c>
      <c r="H21" s="10"/>
      <c r="I21" s="11">
        <f t="shared" si="1"/>
        <v>0</v>
      </c>
      <c r="J21" s="10"/>
      <c r="K21" s="11">
        <f t="shared" si="2"/>
        <v>0</v>
      </c>
      <c r="L21" s="10"/>
      <c r="M21" s="11">
        <f t="shared" si="3"/>
        <v>0</v>
      </c>
      <c r="N21" s="10"/>
      <c r="O21" s="11">
        <f t="shared" si="4"/>
        <v>0</v>
      </c>
      <c r="P21" s="10">
        <v>5</v>
      </c>
      <c r="Q21" s="11">
        <f t="shared" si="5"/>
        <v>454.75</v>
      </c>
      <c r="R21" s="10"/>
      <c r="S21" s="11">
        <f t="shared" si="6"/>
        <v>0</v>
      </c>
      <c r="T21" s="10"/>
      <c r="U21" s="11">
        <f t="shared" si="7"/>
        <v>0</v>
      </c>
      <c r="V21" s="10"/>
      <c r="W21" s="11">
        <f t="shared" si="8"/>
        <v>0</v>
      </c>
      <c r="X21" s="10"/>
      <c r="Y21" s="11"/>
      <c r="Z21" s="10"/>
      <c r="AA21" s="11"/>
    </row>
    <row r="22" spans="1:27" x14ac:dyDescent="0.5">
      <c r="A22" s="8">
        <v>17</v>
      </c>
      <c r="B22" s="9" t="s">
        <v>22</v>
      </c>
      <c r="C22" s="9" t="s">
        <v>24</v>
      </c>
      <c r="D22" s="10"/>
      <c r="E22" s="11">
        <f t="shared" si="0"/>
        <v>0</v>
      </c>
      <c r="F22" s="10"/>
      <c r="G22" s="11">
        <f t="shared" si="1"/>
        <v>0</v>
      </c>
      <c r="H22" s="10"/>
      <c r="I22" s="11">
        <f t="shared" si="1"/>
        <v>0</v>
      </c>
      <c r="J22" s="10">
        <v>5</v>
      </c>
      <c r="K22" s="11">
        <f t="shared" si="2"/>
        <v>454.75</v>
      </c>
      <c r="L22" s="10"/>
      <c r="M22" s="11">
        <f t="shared" si="3"/>
        <v>0</v>
      </c>
      <c r="N22" s="10"/>
      <c r="O22" s="11">
        <f t="shared" si="4"/>
        <v>0</v>
      </c>
      <c r="P22" s="10"/>
      <c r="Q22" s="11">
        <f t="shared" si="5"/>
        <v>0</v>
      </c>
      <c r="R22" s="10"/>
      <c r="S22" s="11">
        <f t="shared" si="6"/>
        <v>0</v>
      </c>
      <c r="T22" s="10"/>
      <c r="U22" s="11">
        <f t="shared" si="7"/>
        <v>0</v>
      </c>
      <c r="V22" s="10"/>
      <c r="W22" s="11">
        <f t="shared" si="8"/>
        <v>0</v>
      </c>
      <c r="X22" s="10"/>
      <c r="Y22" s="11"/>
      <c r="Z22" s="10"/>
      <c r="AA22" s="11"/>
    </row>
    <row r="23" spans="1:27" x14ac:dyDescent="0.5">
      <c r="A23" s="8">
        <v>18</v>
      </c>
      <c r="B23" s="9" t="s">
        <v>22</v>
      </c>
      <c r="C23" s="9" t="s">
        <v>25</v>
      </c>
      <c r="D23" s="10"/>
      <c r="E23" s="11">
        <f t="shared" si="0"/>
        <v>0</v>
      </c>
      <c r="F23" s="10"/>
      <c r="G23" s="11">
        <f t="shared" si="1"/>
        <v>0</v>
      </c>
      <c r="H23" s="10"/>
      <c r="I23" s="11">
        <f t="shared" si="1"/>
        <v>0</v>
      </c>
      <c r="J23" s="10">
        <v>1</v>
      </c>
      <c r="K23" s="11">
        <f t="shared" si="2"/>
        <v>90.95</v>
      </c>
      <c r="L23" s="10"/>
      <c r="M23" s="11">
        <f t="shared" si="3"/>
        <v>0</v>
      </c>
      <c r="N23" s="10"/>
      <c r="O23" s="11">
        <f t="shared" si="4"/>
        <v>0</v>
      </c>
      <c r="P23" s="10"/>
      <c r="Q23" s="11">
        <f t="shared" si="5"/>
        <v>0</v>
      </c>
      <c r="R23" s="10"/>
      <c r="S23" s="11">
        <f t="shared" si="6"/>
        <v>0</v>
      </c>
      <c r="T23" s="10"/>
      <c r="U23" s="11">
        <f t="shared" si="7"/>
        <v>0</v>
      </c>
      <c r="V23" s="10">
        <v>5</v>
      </c>
      <c r="W23" s="11">
        <f t="shared" si="8"/>
        <v>454.75</v>
      </c>
      <c r="X23" s="10"/>
      <c r="Y23" s="11"/>
      <c r="Z23" s="10"/>
      <c r="AA23" s="11"/>
    </row>
    <row r="24" spans="1:27" x14ac:dyDescent="0.5">
      <c r="A24" s="8">
        <v>19</v>
      </c>
      <c r="B24" s="9" t="s">
        <v>26</v>
      </c>
      <c r="C24" s="9" t="s">
        <v>27</v>
      </c>
      <c r="D24" s="10"/>
      <c r="E24" s="11">
        <f t="shared" si="0"/>
        <v>0</v>
      </c>
      <c r="F24" s="10"/>
      <c r="G24" s="11">
        <f t="shared" si="1"/>
        <v>0</v>
      </c>
      <c r="H24" s="10"/>
      <c r="I24" s="11">
        <f t="shared" si="1"/>
        <v>0</v>
      </c>
      <c r="J24" s="10"/>
      <c r="K24" s="11">
        <f t="shared" si="2"/>
        <v>0</v>
      </c>
      <c r="L24" s="10"/>
      <c r="M24" s="11">
        <f t="shared" si="3"/>
        <v>0</v>
      </c>
      <c r="N24" s="10"/>
      <c r="O24" s="11">
        <f t="shared" si="4"/>
        <v>0</v>
      </c>
      <c r="P24" s="10"/>
      <c r="Q24" s="11">
        <f t="shared" si="5"/>
        <v>0</v>
      </c>
      <c r="R24" s="10">
        <v>12</v>
      </c>
      <c r="S24" s="11">
        <f t="shared" si="6"/>
        <v>1091.4000000000001</v>
      </c>
      <c r="T24" s="10"/>
      <c r="U24" s="11">
        <f t="shared" si="7"/>
        <v>0</v>
      </c>
      <c r="V24" s="10"/>
      <c r="W24" s="11">
        <f t="shared" si="8"/>
        <v>0</v>
      </c>
      <c r="X24" s="10"/>
      <c r="Y24" s="11"/>
      <c r="Z24" s="10"/>
      <c r="AA24" s="11"/>
    </row>
    <row r="25" spans="1:27" x14ac:dyDescent="0.5">
      <c r="A25" s="8">
        <v>20</v>
      </c>
      <c r="B25" s="9" t="s">
        <v>26</v>
      </c>
      <c r="C25" s="9" t="s">
        <v>28</v>
      </c>
      <c r="D25" s="10"/>
      <c r="E25" s="11">
        <f t="shared" si="0"/>
        <v>0</v>
      </c>
      <c r="F25" s="10"/>
      <c r="G25" s="11">
        <f t="shared" si="1"/>
        <v>0</v>
      </c>
      <c r="H25" s="10"/>
      <c r="I25" s="11">
        <f t="shared" si="1"/>
        <v>0</v>
      </c>
      <c r="J25" s="10">
        <v>10</v>
      </c>
      <c r="K25" s="11">
        <f t="shared" si="2"/>
        <v>909.5</v>
      </c>
      <c r="L25" s="10"/>
      <c r="M25" s="11">
        <f t="shared" si="3"/>
        <v>0</v>
      </c>
      <c r="N25" s="10"/>
      <c r="O25" s="11">
        <f t="shared" si="4"/>
        <v>0</v>
      </c>
      <c r="P25" s="10">
        <v>10</v>
      </c>
      <c r="Q25" s="11">
        <f t="shared" si="5"/>
        <v>909.5</v>
      </c>
      <c r="R25" s="10"/>
      <c r="S25" s="11">
        <f t="shared" si="6"/>
        <v>0</v>
      </c>
      <c r="T25" s="10"/>
      <c r="U25" s="11">
        <f t="shared" si="7"/>
        <v>0</v>
      </c>
      <c r="V25" s="10">
        <v>10</v>
      </c>
      <c r="W25" s="11">
        <f t="shared" si="8"/>
        <v>909.5</v>
      </c>
      <c r="X25" s="10"/>
      <c r="Y25" s="11"/>
      <c r="Z25" s="10"/>
      <c r="AA25" s="11"/>
    </row>
    <row r="26" spans="1:27" x14ac:dyDescent="0.5">
      <c r="A26" s="8">
        <v>21</v>
      </c>
      <c r="B26" s="9" t="s">
        <v>26</v>
      </c>
      <c r="C26" s="9" t="s">
        <v>29</v>
      </c>
      <c r="D26" s="10">
        <v>10</v>
      </c>
      <c r="E26" s="11">
        <f t="shared" si="0"/>
        <v>1050</v>
      </c>
      <c r="F26" s="10">
        <v>4</v>
      </c>
      <c r="G26" s="11">
        <f t="shared" si="1"/>
        <v>420</v>
      </c>
      <c r="H26" s="10">
        <v>5</v>
      </c>
      <c r="I26" s="11">
        <f t="shared" si="1"/>
        <v>525</v>
      </c>
      <c r="J26" s="10">
        <v>10</v>
      </c>
      <c r="K26" s="11">
        <f t="shared" si="2"/>
        <v>909.5</v>
      </c>
      <c r="L26" s="10">
        <v>10</v>
      </c>
      <c r="M26" s="11">
        <f t="shared" si="3"/>
        <v>909.5</v>
      </c>
      <c r="N26" s="10">
        <v>10</v>
      </c>
      <c r="O26" s="11">
        <f t="shared" si="4"/>
        <v>909.5</v>
      </c>
      <c r="P26" s="10">
        <v>10</v>
      </c>
      <c r="Q26" s="11">
        <f t="shared" si="5"/>
        <v>909.5</v>
      </c>
      <c r="R26" s="10">
        <v>10</v>
      </c>
      <c r="S26" s="11">
        <f t="shared" si="6"/>
        <v>909.5</v>
      </c>
      <c r="T26" s="10"/>
      <c r="U26" s="11">
        <f t="shared" si="7"/>
        <v>0</v>
      </c>
      <c r="V26" s="10">
        <v>10</v>
      </c>
      <c r="W26" s="11">
        <f t="shared" si="8"/>
        <v>909.5</v>
      </c>
      <c r="X26" s="10"/>
      <c r="Y26" s="11"/>
      <c r="Z26" s="10"/>
      <c r="AA26" s="11"/>
    </row>
    <row r="27" spans="1:27" x14ac:dyDescent="0.5">
      <c r="A27" s="8">
        <v>22</v>
      </c>
      <c r="B27" s="9" t="s">
        <v>26</v>
      </c>
      <c r="C27" s="9" t="s">
        <v>30</v>
      </c>
      <c r="D27" s="10">
        <v>5</v>
      </c>
      <c r="E27" s="11">
        <f t="shared" si="0"/>
        <v>525</v>
      </c>
      <c r="F27" s="10"/>
      <c r="G27" s="11">
        <f t="shared" si="1"/>
        <v>0</v>
      </c>
      <c r="H27" s="10"/>
      <c r="I27" s="11">
        <f t="shared" si="1"/>
        <v>0</v>
      </c>
      <c r="J27" s="10">
        <v>5</v>
      </c>
      <c r="K27" s="11">
        <f t="shared" si="2"/>
        <v>454.75</v>
      </c>
      <c r="L27" s="10"/>
      <c r="M27" s="11">
        <f t="shared" si="3"/>
        <v>0</v>
      </c>
      <c r="N27" s="10"/>
      <c r="O27" s="11">
        <f t="shared" si="4"/>
        <v>0</v>
      </c>
      <c r="P27" s="10"/>
      <c r="Q27" s="11">
        <f t="shared" si="5"/>
        <v>0</v>
      </c>
      <c r="R27" s="10"/>
      <c r="S27" s="11">
        <f t="shared" si="6"/>
        <v>0</v>
      </c>
      <c r="T27" s="10"/>
      <c r="U27" s="11">
        <f t="shared" si="7"/>
        <v>0</v>
      </c>
      <c r="V27" s="10">
        <v>10</v>
      </c>
      <c r="W27" s="11">
        <f t="shared" si="8"/>
        <v>909.5</v>
      </c>
      <c r="X27" s="10"/>
      <c r="Y27" s="11"/>
      <c r="Z27" s="10"/>
      <c r="AA27" s="11"/>
    </row>
    <row r="28" spans="1:27" x14ac:dyDescent="0.5">
      <c r="A28" s="8">
        <v>23</v>
      </c>
      <c r="B28" s="9" t="s">
        <v>26</v>
      </c>
      <c r="C28" s="9" t="s">
        <v>31</v>
      </c>
      <c r="D28" s="10"/>
      <c r="E28" s="11">
        <f t="shared" si="0"/>
        <v>0</v>
      </c>
      <c r="F28" s="10"/>
      <c r="G28" s="11">
        <f t="shared" si="1"/>
        <v>0</v>
      </c>
      <c r="H28" s="10"/>
      <c r="I28" s="11">
        <f t="shared" si="1"/>
        <v>0</v>
      </c>
      <c r="J28" s="10"/>
      <c r="K28" s="11">
        <f t="shared" si="2"/>
        <v>0</v>
      </c>
      <c r="L28" s="10"/>
      <c r="M28" s="11">
        <f t="shared" si="3"/>
        <v>0</v>
      </c>
      <c r="N28" s="10"/>
      <c r="O28" s="11">
        <f t="shared" si="4"/>
        <v>0</v>
      </c>
      <c r="P28" s="10">
        <v>5</v>
      </c>
      <c r="Q28" s="11">
        <f t="shared" si="5"/>
        <v>454.75</v>
      </c>
      <c r="R28" s="10"/>
      <c r="S28" s="11">
        <f t="shared" si="6"/>
        <v>0</v>
      </c>
      <c r="T28" s="10"/>
      <c r="U28" s="11">
        <f t="shared" si="7"/>
        <v>0</v>
      </c>
      <c r="V28" s="10"/>
      <c r="W28" s="11">
        <f t="shared" si="8"/>
        <v>0</v>
      </c>
      <c r="X28" s="10"/>
      <c r="Y28" s="11"/>
      <c r="Z28" s="10"/>
      <c r="AA28" s="11"/>
    </row>
    <row r="29" spans="1:27" x14ac:dyDescent="0.5">
      <c r="A29" s="8">
        <v>24</v>
      </c>
      <c r="B29" s="9" t="s">
        <v>26</v>
      </c>
      <c r="C29" s="9" t="s">
        <v>32</v>
      </c>
      <c r="D29" s="10">
        <v>5</v>
      </c>
      <c r="E29" s="11">
        <f t="shared" si="0"/>
        <v>525</v>
      </c>
      <c r="F29" s="10">
        <v>5</v>
      </c>
      <c r="G29" s="11">
        <f t="shared" si="1"/>
        <v>525</v>
      </c>
      <c r="H29" s="10">
        <v>5</v>
      </c>
      <c r="I29" s="11">
        <f t="shared" si="1"/>
        <v>525</v>
      </c>
      <c r="J29" s="10"/>
      <c r="K29" s="11">
        <f t="shared" si="2"/>
        <v>0</v>
      </c>
      <c r="L29" s="10">
        <v>3</v>
      </c>
      <c r="M29" s="11">
        <f t="shared" si="3"/>
        <v>272.85000000000002</v>
      </c>
      <c r="N29" s="10">
        <v>5</v>
      </c>
      <c r="O29" s="11">
        <f t="shared" si="4"/>
        <v>454.75</v>
      </c>
      <c r="P29" s="10"/>
      <c r="Q29" s="11">
        <f t="shared" si="5"/>
        <v>0</v>
      </c>
      <c r="R29" s="10">
        <v>5</v>
      </c>
      <c r="S29" s="11">
        <f t="shared" si="6"/>
        <v>454.75</v>
      </c>
      <c r="T29" s="10">
        <v>5</v>
      </c>
      <c r="U29" s="11">
        <f t="shared" si="7"/>
        <v>454.75</v>
      </c>
      <c r="V29" s="10">
        <v>5</v>
      </c>
      <c r="W29" s="11">
        <f t="shared" si="8"/>
        <v>454.75</v>
      </c>
      <c r="X29" s="10"/>
      <c r="Y29" s="11"/>
      <c r="Z29" s="10"/>
      <c r="AA29" s="11"/>
    </row>
    <row r="30" spans="1:27" x14ac:dyDescent="0.5">
      <c r="A30" s="8">
        <v>25</v>
      </c>
      <c r="B30" s="9" t="s">
        <v>33</v>
      </c>
      <c r="C30" s="9" t="s">
        <v>33</v>
      </c>
      <c r="D30" s="10"/>
      <c r="E30" s="11">
        <f t="shared" si="0"/>
        <v>0</v>
      </c>
      <c r="F30" s="10">
        <v>4</v>
      </c>
      <c r="G30" s="11">
        <f t="shared" si="1"/>
        <v>420</v>
      </c>
      <c r="H30" s="10">
        <v>1</v>
      </c>
      <c r="I30" s="11">
        <f t="shared" si="1"/>
        <v>105</v>
      </c>
      <c r="J30" s="10">
        <v>3</v>
      </c>
      <c r="K30" s="11">
        <f t="shared" si="2"/>
        <v>272.85000000000002</v>
      </c>
      <c r="L30" s="10">
        <v>3</v>
      </c>
      <c r="M30" s="11">
        <f t="shared" si="3"/>
        <v>272.85000000000002</v>
      </c>
      <c r="N30" s="10">
        <v>2</v>
      </c>
      <c r="O30" s="11">
        <f t="shared" si="4"/>
        <v>181.9</v>
      </c>
      <c r="P30" s="10"/>
      <c r="Q30" s="11">
        <f t="shared" si="5"/>
        <v>0</v>
      </c>
      <c r="R30" s="10">
        <v>2</v>
      </c>
      <c r="S30" s="11">
        <f t="shared" si="6"/>
        <v>181.9</v>
      </c>
      <c r="T30" s="10">
        <v>2</v>
      </c>
      <c r="U30" s="11">
        <f t="shared" si="7"/>
        <v>181.9</v>
      </c>
      <c r="V30" s="10">
        <v>6</v>
      </c>
      <c r="W30" s="11">
        <f t="shared" si="8"/>
        <v>545.70000000000005</v>
      </c>
      <c r="X30" s="10"/>
      <c r="Y30" s="11"/>
      <c r="Z30" s="10"/>
      <c r="AA30" s="11"/>
    </row>
    <row r="31" spans="1:27" x14ac:dyDescent="0.5">
      <c r="A31" s="8">
        <v>26</v>
      </c>
      <c r="B31" s="9" t="s">
        <v>34</v>
      </c>
      <c r="C31" s="9" t="s">
        <v>35</v>
      </c>
      <c r="D31" s="10">
        <v>10</v>
      </c>
      <c r="E31" s="11">
        <f t="shared" si="0"/>
        <v>1050</v>
      </c>
      <c r="F31" s="10">
        <v>15</v>
      </c>
      <c r="G31" s="11">
        <f t="shared" si="1"/>
        <v>1575</v>
      </c>
      <c r="H31" s="10">
        <v>6</v>
      </c>
      <c r="I31" s="11">
        <f t="shared" si="1"/>
        <v>630</v>
      </c>
      <c r="J31" s="10"/>
      <c r="K31" s="11">
        <f t="shared" si="2"/>
        <v>0</v>
      </c>
      <c r="L31" s="10">
        <v>15</v>
      </c>
      <c r="M31" s="11">
        <f t="shared" si="3"/>
        <v>1364.25</v>
      </c>
      <c r="N31" s="10">
        <v>10</v>
      </c>
      <c r="O31" s="11">
        <f t="shared" si="4"/>
        <v>909.5</v>
      </c>
      <c r="P31" s="10">
        <v>10</v>
      </c>
      <c r="Q31" s="11">
        <f t="shared" si="5"/>
        <v>909.5</v>
      </c>
      <c r="R31" s="10"/>
      <c r="S31" s="11">
        <f t="shared" si="6"/>
        <v>0</v>
      </c>
      <c r="T31" s="10">
        <v>10</v>
      </c>
      <c r="U31" s="11">
        <f t="shared" si="7"/>
        <v>909.5</v>
      </c>
      <c r="V31" s="10">
        <v>20</v>
      </c>
      <c r="W31" s="11">
        <f t="shared" si="8"/>
        <v>1819</v>
      </c>
      <c r="X31" s="10"/>
      <c r="Y31" s="11"/>
      <c r="Z31" s="10"/>
      <c r="AA31" s="11"/>
    </row>
    <row r="32" spans="1:27" x14ac:dyDescent="0.5">
      <c r="A32" s="8">
        <v>27</v>
      </c>
      <c r="B32" s="9" t="s">
        <v>34</v>
      </c>
      <c r="C32" s="9" t="s">
        <v>36</v>
      </c>
      <c r="D32" s="10"/>
      <c r="E32" s="11">
        <f t="shared" si="0"/>
        <v>0</v>
      </c>
      <c r="F32" s="10"/>
      <c r="G32" s="11">
        <f t="shared" si="1"/>
        <v>0</v>
      </c>
      <c r="H32" s="10"/>
      <c r="I32" s="11">
        <f t="shared" si="1"/>
        <v>0</v>
      </c>
      <c r="J32" s="10">
        <v>15</v>
      </c>
      <c r="K32" s="11">
        <f t="shared" si="2"/>
        <v>1364.25</v>
      </c>
      <c r="L32" s="10"/>
      <c r="M32" s="11">
        <f t="shared" si="3"/>
        <v>0</v>
      </c>
      <c r="N32" s="10"/>
      <c r="O32" s="11">
        <f t="shared" si="4"/>
        <v>0</v>
      </c>
      <c r="P32" s="10">
        <v>15</v>
      </c>
      <c r="Q32" s="11">
        <f t="shared" si="5"/>
        <v>1364.25</v>
      </c>
      <c r="R32" s="10">
        <v>30</v>
      </c>
      <c r="S32" s="11">
        <f t="shared" si="6"/>
        <v>2728.5</v>
      </c>
      <c r="T32" s="10"/>
      <c r="U32" s="11">
        <f t="shared" si="7"/>
        <v>0</v>
      </c>
      <c r="V32" s="10"/>
      <c r="W32" s="11">
        <f t="shared" si="8"/>
        <v>0</v>
      </c>
      <c r="X32" s="10"/>
      <c r="Y32" s="11"/>
      <c r="Z32" s="10"/>
      <c r="AA32" s="11"/>
    </row>
    <row r="33" spans="1:27" x14ac:dyDescent="0.5">
      <c r="A33" s="8">
        <v>28</v>
      </c>
      <c r="B33" s="9" t="s">
        <v>37</v>
      </c>
      <c r="C33" s="9" t="s">
        <v>38</v>
      </c>
      <c r="D33" s="10"/>
      <c r="E33" s="11">
        <f t="shared" si="0"/>
        <v>0</v>
      </c>
      <c r="F33" s="10">
        <v>5</v>
      </c>
      <c r="G33" s="11">
        <f t="shared" si="1"/>
        <v>525</v>
      </c>
      <c r="H33" s="10"/>
      <c r="I33" s="11">
        <f t="shared" si="1"/>
        <v>0</v>
      </c>
      <c r="J33" s="10">
        <v>5</v>
      </c>
      <c r="K33" s="11">
        <f t="shared" si="2"/>
        <v>454.75</v>
      </c>
      <c r="L33" s="10"/>
      <c r="M33" s="11">
        <f t="shared" si="3"/>
        <v>0</v>
      </c>
      <c r="N33" s="10"/>
      <c r="O33" s="11">
        <f t="shared" si="4"/>
        <v>0</v>
      </c>
      <c r="P33" s="10">
        <v>5</v>
      </c>
      <c r="Q33" s="11">
        <f t="shared" si="5"/>
        <v>454.75</v>
      </c>
      <c r="R33" s="10"/>
      <c r="S33" s="11">
        <f t="shared" si="6"/>
        <v>0</v>
      </c>
      <c r="T33" s="10"/>
      <c r="U33" s="11">
        <f t="shared" si="7"/>
        <v>0</v>
      </c>
      <c r="V33" s="10"/>
      <c r="W33" s="11">
        <f t="shared" si="8"/>
        <v>0</v>
      </c>
      <c r="X33" s="10"/>
      <c r="Y33" s="11"/>
      <c r="Z33" s="10"/>
      <c r="AA33" s="11"/>
    </row>
    <row r="34" spans="1:27" x14ac:dyDescent="0.5">
      <c r="A34" s="8">
        <v>29</v>
      </c>
      <c r="B34" s="9" t="s">
        <v>39</v>
      </c>
      <c r="C34" s="9" t="s">
        <v>39</v>
      </c>
      <c r="D34" s="10">
        <v>5</v>
      </c>
      <c r="E34" s="11">
        <f t="shared" si="0"/>
        <v>525</v>
      </c>
      <c r="F34" s="10">
        <v>5</v>
      </c>
      <c r="G34" s="11">
        <f t="shared" si="1"/>
        <v>525</v>
      </c>
      <c r="H34" s="10"/>
      <c r="I34" s="11">
        <f t="shared" si="1"/>
        <v>0</v>
      </c>
      <c r="J34" s="10"/>
      <c r="K34" s="11">
        <f t="shared" si="2"/>
        <v>0</v>
      </c>
      <c r="L34" s="10">
        <v>5</v>
      </c>
      <c r="M34" s="11">
        <f t="shared" si="3"/>
        <v>454.75</v>
      </c>
      <c r="N34" s="10">
        <v>10</v>
      </c>
      <c r="O34" s="11">
        <f t="shared" si="4"/>
        <v>909.5</v>
      </c>
      <c r="P34" s="10"/>
      <c r="Q34" s="11">
        <f t="shared" si="5"/>
        <v>0</v>
      </c>
      <c r="R34" s="10">
        <v>1</v>
      </c>
      <c r="S34" s="11">
        <f t="shared" si="6"/>
        <v>90.95</v>
      </c>
      <c r="T34" s="10">
        <v>5</v>
      </c>
      <c r="U34" s="11">
        <f t="shared" si="7"/>
        <v>454.75</v>
      </c>
      <c r="V34" s="10"/>
      <c r="W34" s="11">
        <f t="shared" si="8"/>
        <v>0</v>
      </c>
      <c r="X34" s="10"/>
      <c r="Y34" s="11"/>
      <c r="Z34" s="10"/>
      <c r="AA34" s="11"/>
    </row>
    <row r="35" spans="1:27" x14ac:dyDescent="0.5">
      <c r="A35" s="8">
        <v>30</v>
      </c>
      <c r="B35" s="9" t="s">
        <v>40</v>
      </c>
      <c r="C35" s="9" t="s">
        <v>40</v>
      </c>
      <c r="D35" s="10"/>
      <c r="E35" s="11">
        <f t="shared" si="0"/>
        <v>0</v>
      </c>
      <c r="F35" s="10"/>
      <c r="G35" s="11">
        <f t="shared" si="1"/>
        <v>0</v>
      </c>
      <c r="H35" s="10"/>
      <c r="I35" s="11">
        <f t="shared" si="1"/>
        <v>0</v>
      </c>
      <c r="J35" s="10">
        <v>2</v>
      </c>
      <c r="K35" s="11">
        <f t="shared" si="2"/>
        <v>181.9</v>
      </c>
      <c r="L35" s="10"/>
      <c r="M35" s="11">
        <f t="shared" si="3"/>
        <v>0</v>
      </c>
      <c r="N35" s="10"/>
      <c r="O35" s="11">
        <f t="shared" si="4"/>
        <v>0</v>
      </c>
      <c r="P35" s="10"/>
      <c r="Q35" s="11">
        <f t="shared" si="5"/>
        <v>0</v>
      </c>
      <c r="R35" s="10"/>
      <c r="S35" s="11">
        <f t="shared" si="6"/>
        <v>0</v>
      </c>
      <c r="T35" s="10">
        <v>3</v>
      </c>
      <c r="U35" s="11">
        <f t="shared" si="7"/>
        <v>272.85000000000002</v>
      </c>
      <c r="V35" s="10">
        <v>2</v>
      </c>
      <c r="W35" s="11">
        <f t="shared" si="8"/>
        <v>181.9</v>
      </c>
      <c r="X35" s="10"/>
      <c r="Y35" s="11"/>
      <c r="Z35" s="10"/>
      <c r="AA35" s="11"/>
    </row>
    <row r="36" spans="1:27" x14ac:dyDescent="0.5">
      <c r="A36" s="8">
        <v>31</v>
      </c>
      <c r="B36" s="9" t="s">
        <v>41</v>
      </c>
      <c r="C36" s="9" t="s">
        <v>41</v>
      </c>
      <c r="D36" s="10"/>
      <c r="E36" s="11">
        <f t="shared" si="0"/>
        <v>0</v>
      </c>
      <c r="F36" s="10"/>
      <c r="G36" s="11">
        <f t="shared" si="1"/>
        <v>0</v>
      </c>
      <c r="H36" s="10"/>
      <c r="I36" s="11">
        <f t="shared" si="1"/>
        <v>0</v>
      </c>
      <c r="J36" s="10"/>
      <c r="K36" s="11">
        <f t="shared" si="2"/>
        <v>0</v>
      </c>
      <c r="L36" s="10"/>
      <c r="M36" s="11">
        <f t="shared" si="3"/>
        <v>0</v>
      </c>
      <c r="N36" s="10"/>
      <c r="O36" s="11">
        <f t="shared" si="4"/>
        <v>0</v>
      </c>
      <c r="P36" s="10">
        <v>1</v>
      </c>
      <c r="Q36" s="11">
        <f t="shared" si="5"/>
        <v>90.95</v>
      </c>
      <c r="R36" s="10"/>
      <c r="S36" s="11">
        <f t="shared" si="6"/>
        <v>0</v>
      </c>
      <c r="T36" s="10"/>
      <c r="U36" s="11">
        <f t="shared" si="7"/>
        <v>0</v>
      </c>
      <c r="V36" s="10"/>
      <c r="W36" s="11">
        <f t="shared" si="8"/>
        <v>0</v>
      </c>
      <c r="X36" s="10"/>
      <c r="Y36" s="11"/>
      <c r="Z36" s="10"/>
      <c r="AA36" s="11"/>
    </row>
    <row r="37" spans="1:27" x14ac:dyDescent="0.5">
      <c r="A37" s="8">
        <v>32</v>
      </c>
      <c r="B37" s="9" t="s">
        <v>42</v>
      </c>
      <c r="C37" s="9" t="s">
        <v>43</v>
      </c>
      <c r="D37" s="10"/>
      <c r="E37" s="11">
        <f t="shared" si="0"/>
        <v>0</v>
      </c>
      <c r="F37" s="10"/>
      <c r="G37" s="11">
        <f t="shared" si="1"/>
        <v>0</v>
      </c>
      <c r="H37" s="10"/>
      <c r="I37" s="11">
        <f t="shared" si="1"/>
        <v>0</v>
      </c>
      <c r="J37" s="10"/>
      <c r="K37" s="11">
        <f t="shared" si="2"/>
        <v>0</v>
      </c>
      <c r="L37" s="10">
        <v>1</v>
      </c>
      <c r="M37" s="11">
        <f t="shared" si="3"/>
        <v>90.95</v>
      </c>
      <c r="N37" s="10"/>
      <c r="O37" s="11">
        <f t="shared" si="4"/>
        <v>0</v>
      </c>
      <c r="P37" s="10"/>
      <c r="Q37" s="11">
        <f t="shared" si="5"/>
        <v>0</v>
      </c>
      <c r="R37" s="10">
        <v>1</v>
      </c>
      <c r="S37" s="11">
        <f t="shared" si="6"/>
        <v>90.95</v>
      </c>
      <c r="T37" s="10"/>
      <c r="U37" s="11">
        <f t="shared" si="7"/>
        <v>0</v>
      </c>
      <c r="V37" s="10"/>
      <c r="W37" s="11">
        <f t="shared" si="8"/>
        <v>0</v>
      </c>
      <c r="X37" s="10"/>
      <c r="Y37" s="11"/>
      <c r="Z37" s="10"/>
      <c r="AA37" s="11"/>
    </row>
    <row r="38" spans="1:27" x14ac:dyDescent="0.5">
      <c r="A38" s="8">
        <v>33</v>
      </c>
      <c r="B38" s="14" t="s">
        <v>44</v>
      </c>
      <c r="C38" s="9" t="s">
        <v>45</v>
      </c>
      <c r="D38" s="10"/>
      <c r="E38" s="11">
        <f t="shared" si="0"/>
        <v>0</v>
      </c>
      <c r="F38" s="10"/>
      <c r="G38" s="11">
        <f t="shared" si="1"/>
        <v>0</v>
      </c>
      <c r="H38" s="10"/>
      <c r="I38" s="11">
        <f t="shared" si="1"/>
        <v>0</v>
      </c>
      <c r="J38" s="10"/>
      <c r="K38" s="11">
        <f t="shared" si="2"/>
        <v>0</v>
      </c>
      <c r="L38" s="10">
        <v>2</v>
      </c>
      <c r="M38" s="11">
        <f t="shared" si="3"/>
        <v>181.9</v>
      </c>
      <c r="N38" s="10">
        <v>1</v>
      </c>
      <c r="O38" s="11">
        <f t="shared" si="4"/>
        <v>90.95</v>
      </c>
      <c r="P38" s="10"/>
      <c r="Q38" s="11">
        <f t="shared" si="5"/>
        <v>0</v>
      </c>
      <c r="R38" s="10">
        <v>3</v>
      </c>
      <c r="S38" s="11">
        <f t="shared" si="6"/>
        <v>272.85000000000002</v>
      </c>
      <c r="T38" s="10"/>
      <c r="U38" s="11">
        <f t="shared" si="7"/>
        <v>0</v>
      </c>
      <c r="V38" s="10">
        <v>2</v>
      </c>
      <c r="W38" s="11">
        <f t="shared" si="8"/>
        <v>181.9</v>
      </c>
      <c r="X38" s="10"/>
      <c r="Y38" s="11"/>
      <c r="Z38" s="10"/>
      <c r="AA38" s="11"/>
    </row>
    <row r="39" spans="1:27" x14ac:dyDescent="0.5">
      <c r="A39" s="8">
        <v>34</v>
      </c>
      <c r="B39" s="14" t="s">
        <v>44</v>
      </c>
      <c r="C39" s="9" t="s">
        <v>46</v>
      </c>
      <c r="D39" s="10">
        <v>5</v>
      </c>
      <c r="E39" s="11">
        <f t="shared" si="0"/>
        <v>525</v>
      </c>
      <c r="F39" s="10"/>
      <c r="G39" s="11">
        <f t="shared" si="1"/>
        <v>0</v>
      </c>
      <c r="H39" s="10"/>
      <c r="I39" s="11">
        <f t="shared" si="1"/>
        <v>0</v>
      </c>
      <c r="J39" s="10"/>
      <c r="K39" s="11">
        <f t="shared" si="2"/>
        <v>0</v>
      </c>
      <c r="L39" s="10"/>
      <c r="M39" s="11">
        <f t="shared" si="3"/>
        <v>0</v>
      </c>
      <c r="N39" s="10">
        <v>5</v>
      </c>
      <c r="O39" s="11">
        <f t="shared" si="4"/>
        <v>454.75</v>
      </c>
      <c r="P39" s="10">
        <v>1</v>
      </c>
      <c r="Q39" s="11">
        <f t="shared" si="5"/>
        <v>90.95</v>
      </c>
      <c r="R39" s="10">
        <v>10</v>
      </c>
      <c r="S39" s="11">
        <f t="shared" si="6"/>
        <v>909.5</v>
      </c>
      <c r="T39" s="10"/>
      <c r="U39" s="11">
        <f t="shared" si="7"/>
        <v>0</v>
      </c>
      <c r="V39" s="10">
        <v>5</v>
      </c>
      <c r="W39" s="11">
        <f t="shared" si="8"/>
        <v>454.75</v>
      </c>
      <c r="X39" s="10"/>
      <c r="Y39" s="11"/>
      <c r="Z39" s="10"/>
      <c r="AA39" s="11"/>
    </row>
    <row r="40" spans="1:27" x14ac:dyDescent="0.5">
      <c r="A40" s="8">
        <v>35</v>
      </c>
      <c r="B40" s="14" t="s">
        <v>44</v>
      </c>
      <c r="C40" s="9" t="s">
        <v>47</v>
      </c>
      <c r="D40" s="10"/>
      <c r="E40" s="11">
        <f t="shared" si="0"/>
        <v>0</v>
      </c>
      <c r="F40" s="10"/>
      <c r="G40" s="11">
        <f t="shared" si="1"/>
        <v>0</v>
      </c>
      <c r="H40" s="10"/>
      <c r="I40" s="11">
        <f t="shared" si="1"/>
        <v>0</v>
      </c>
      <c r="J40" s="10">
        <v>2</v>
      </c>
      <c r="K40" s="11">
        <f t="shared" si="2"/>
        <v>181.9</v>
      </c>
      <c r="L40" s="10"/>
      <c r="M40" s="11">
        <f t="shared" si="3"/>
        <v>0</v>
      </c>
      <c r="N40" s="10"/>
      <c r="O40" s="11">
        <f t="shared" si="4"/>
        <v>0</v>
      </c>
      <c r="P40" s="10">
        <v>2</v>
      </c>
      <c r="Q40" s="11">
        <f t="shared" si="5"/>
        <v>181.9</v>
      </c>
      <c r="R40" s="10">
        <v>2</v>
      </c>
      <c r="S40" s="11">
        <f t="shared" si="6"/>
        <v>181.9</v>
      </c>
      <c r="T40" s="10"/>
      <c r="U40" s="11">
        <f t="shared" si="7"/>
        <v>0</v>
      </c>
      <c r="V40" s="10"/>
      <c r="W40" s="11">
        <f t="shared" si="8"/>
        <v>0</v>
      </c>
      <c r="X40" s="10"/>
      <c r="Y40" s="11"/>
      <c r="Z40" s="10"/>
      <c r="AA40" s="11"/>
    </row>
    <row r="41" spans="1:27" x14ac:dyDescent="0.5">
      <c r="A41" s="8">
        <v>36</v>
      </c>
      <c r="B41" s="9" t="s">
        <v>48</v>
      </c>
      <c r="C41" s="9" t="s">
        <v>48</v>
      </c>
      <c r="D41" s="10"/>
      <c r="E41" s="11">
        <f t="shared" si="0"/>
        <v>0</v>
      </c>
      <c r="F41" s="10">
        <v>2</v>
      </c>
      <c r="G41" s="11">
        <f t="shared" si="1"/>
        <v>210</v>
      </c>
      <c r="H41" s="10"/>
      <c r="I41" s="11">
        <f t="shared" si="1"/>
        <v>0</v>
      </c>
      <c r="J41" s="10"/>
      <c r="K41" s="11">
        <f t="shared" si="2"/>
        <v>0</v>
      </c>
      <c r="L41" s="10"/>
      <c r="M41" s="11">
        <f t="shared" si="3"/>
        <v>0</v>
      </c>
      <c r="N41" s="10"/>
      <c r="O41" s="11">
        <f t="shared" si="4"/>
        <v>0</v>
      </c>
      <c r="P41" s="10">
        <v>1</v>
      </c>
      <c r="Q41" s="11">
        <f t="shared" si="5"/>
        <v>90.95</v>
      </c>
      <c r="R41" s="10"/>
      <c r="S41" s="11">
        <f t="shared" si="6"/>
        <v>0</v>
      </c>
      <c r="T41" s="10">
        <v>2</v>
      </c>
      <c r="U41" s="11">
        <f t="shared" si="7"/>
        <v>181.9</v>
      </c>
      <c r="V41" s="10"/>
      <c r="W41" s="11">
        <f t="shared" si="8"/>
        <v>0</v>
      </c>
      <c r="X41" s="10"/>
      <c r="Y41" s="11"/>
      <c r="Z41" s="10"/>
      <c r="AA41" s="11"/>
    </row>
    <row r="42" spans="1:27" x14ac:dyDescent="0.5">
      <c r="A42" s="8">
        <v>37</v>
      </c>
      <c r="B42" s="9" t="s">
        <v>49</v>
      </c>
      <c r="C42" s="9" t="s">
        <v>49</v>
      </c>
      <c r="D42" s="10">
        <v>2</v>
      </c>
      <c r="E42" s="11">
        <f t="shared" si="0"/>
        <v>210</v>
      </c>
      <c r="F42" s="10">
        <v>2</v>
      </c>
      <c r="G42" s="11">
        <f t="shared" si="1"/>
        <v>210</v>
      </c>
      <c r="H42" s="10"/>
      <c r="I42" s="11">
        <f t="shared" si="1"/>
        <v>0</v>
      </c>
      <c r="J42" s="10">
        <v>4</v>
      </c>
      <c r="K42" s="11">
        <f t="shared" si="2"/>
        <v>363.8</v>
      </c>
      <c r="L42" s="10"/>
      <c r="M42" s="11">
        <f t="shared" si="3"/>
        <v>0</v>
      </c>
      <c r="N42" s="10">
        <v>4</v>
      </c>
      <c r="O42" s="11">
        <f t="shared" si="4"/>
        <v>363.8</v>
      </c>
      <c r="P42" s="10">
        <v>2</v>
      </c>
      <c r="Q42" s="11">
        <f t="shared" si="5"/>
        <v>181.9</v>
      </c>
      <c r="R42" s="10"/>
      <c r="S42" s="11">
        <f t="shared" si="6"/>
        <v>0</v>
      </c>
      <c r="T42" s="10">
        <v>2</v>
      </c>
      <c r="U42" s="11">
        <f t="shared" si="7"/>
        <v>181.9</v>
      </c>
      <c r="V42" s="10">
        <v>2</v>
      </c>
      <c r="W42" s="11">
        <f t="shared" si="8"/>
        <v>181.9</v>
      </c>
      <c r="X42" s="10"/>
      <c r="Y42" s="11"/>
      <c r="Z42" s="10"/>
      <c r="AA42" s="11"/>
    </row>
    <row r="43" spans="1:27" x14ac:dyDescent="0.5">
      <c r="A43" s="8">
        <v>38</v>
      </c>
      <c r="B43" s="9" t="s">
        <v>50</v>
      </c>
      <c r="C43" s="9" t="s">
        <v>50</v>
      </c>
      <c r="D43" s="10">
        <v>4</v>
      </c>
      <c r="E43" s="11">
        <f t="shared" si="0"/>
        <v>420</v>
      </c>
      <c r="F43" s="10"/>
      <c r="G43" s="11">
        <f t="shared" si="1"/>
        <v>0</v>
      </c>
      <c r="H43" s="10"/>
      <c r="I43" s="11">
        <f t="shared" si="1"/>
        <v>0</v>
      </c>
      <c r="J43" s="10"/>
      <c r="K43" s="11">
        <f t="shared" si="2"/>
        <v>0</v>
      </c>
      <c r="L43" s="10"/>
      <c r="M43" s="11">
        <f t="shared" si="3"/>
        <v>0</v>
      </c>
      <c r="N43" s="10"/>
      <c r="O43" s="11">
        <f t="shared" si="4"/>
        <v>0</v>
      </c>
      <c r="P43" s="10">
        <v>2</v>
      </c>
      <c r="Q43" s="11">
        <f t="shared" si="5"/>
        <v>181.9</v>
      </c>
      <c r="R43" s="10">
        <v>3</v>
      </c>
      <c r="S43" s="11">
        <f t="shared" si="6"/>
        <v>272.85000000000002</v>
      </c>
      <c r="T43" s="10"/>
      <c r="U43" s="11">
        <f t="shared" si="7"/>
        <v>0</v>
      </c>
      <c r="V43" s="10"/>
      <c r="W43" s="11">
        <f t="shared" si="8"/>
        <v>0</v>
      </c>
      <c r="X43" s="10"/>
      <c r="Y43" s="11"/>
      <c r="Z43" s="10"/>
      <c r="AA43" s="11"/>
    </row>
    <row r="44" spans="1:27" x14ac:dyDescent="0.5">
      <c r="A44" s="8">
        <v>39</v>
      </c>
      <c r="B44" s="9" t="s">
        <v>51</v>
      </c>
      <c r="C44" s="9" t="s">
        <v>51</v>
      </c>
      <c r="D44" s="10"/>
      <c r="E44" s="11">
        <f t="shared" si="0"/>
        <v>0</v>
      </c>
      <c r="F44" s="10"/>
      <c r="G44" s="11">
        <f t="shared" si="1"/>
        <v>0</v>
      </c>
      <c r="H44" s="10"/>
      <c r="I44" s="11">
        <f t="shared" si="1"/>
        <v>0</v>
      </c>
      <c r="J44" s="10"/>
      <c r="K44" s="11">
        <f t="shared" si="2"/>
        <v>0</v>
      </c>
      <c r="L44" s="10"/>
      <c r="M44" s="11">
        <f t="shared" si="3"/>
        <v>0</v>
      </c>
      <c r="N44" s="10"/>
      <c r="O44" s="11">
        <f t="shared" si="4"/>
        <v>0</v>
      </c>
      <c r="P44" s="10"/>
      <c r="Q44" s="11">
        <f t="shared" si="5"/>
        <v>0</v>
      </c>
      <c r="R44" s="10"/>
      <c r="S44" s="11">
        <f t="shared" si="6"/>
        <v>0</v>
      </c>
      <c r="T44" s="10"/>
      <c r="U44" s="11">
        <f t="shared" si="7"/>
        <v>0</v>
      </c>
      <c r="V44" s="10"/>
      <c r="W44" s="11">
        <f t="shared" si="8"/>
        <v>0</v>
      </c>
      <c r="X44" s="10"/>
      <c r="Y44" s="11"/>
      <c r="Z44" s="10"/>
      <c r="AA44" s="11"/>
    </row>
    <row r="45" spans="1:27" x14ac:dyDescent="0.5">
      <c r="A45" s="8">
        <v>40</v>
      </c>
      <c r="B45" s="9" t="s">
        <v>52</v>
      </c>
      <c r="C45" s="9" t="s">
        <v>52</v>
      </c>
      <c r="D45" s="10"/>
      <c r="E45" s="11">
        <f t="shared" si="0"/>
        <v>0</v>
      </c>
      <c r="F45" s="10"/>
      <c r="G45" s="11">
        <f t="shared" si="1"/>
        <v>0</v>
      </c>
      <c r="H45" s="10"/>
      <c r="I45" s="11">
        <f t="shared" si="1"/>
        <v>0</v>
      </c>
      <c r="J45" s="10">
        <v>5</v>
      </c>
      <c r="K45" s="11">
        <f t="shared" si="2"/>
        <v>454.75</v>
      </c>
      <c r="L45" s="10"/>
      <c r="M45" s="11">
        <f t="shared" si="3"/>
        <v>0</v>
      </c>
      <c r="N45" s="10"/>
      <c r="O45" s="11">
        <f t="shared" si="4"/>
        <v>0</v>
      </c>
      <c r="P45" s="10"/>
      <c r="Q45" s="11">
        <f t="shared" si="5"/>
        <v>0</v>
      </c>
      <c r="R45" s="10"/>
      <c r="S45" s="11">
        <f t="shared" si="6"/>
        <v>0</v>
      </c>
      <c r="T45" s="10"/>
      <c r="U45" s="11">
        <f t="shared" si="7"/>
        <v>0</v>
      </c>
      <c r="V45" s="10"/>
      <c r="W45" s="11">
        <f t="shared" si="8"/>
        <v>0</v>
      </c>
      <c r="X45" s="10"/>
      <c r="Y45" s="11"/>
      <c r="Z45" s="10"/>
      <c r="AA45" s="11"/>
    </row>
    <row r="46" spans="1:27" x14ac:dyDescent="0.5">
      <c r="A46" s="8">
        <v>41</v>
      </c>
      <c r="B46" s="9" t="s">
        <v>53</v>
      </c>
      <c r="C46" s="9" t="s">
        <v>53</v>
      </c>
      <c r="D46" s="10"/>
      <c r="E46" s="11">
        <f t="shared" si="0"/>
        <v>0</v>
      </c>
      <c r="F46" s="10">
        <v>10</v>
      </c>
      <c r="G46" s="11">
        <f t="shared" si="1"/>
        <v>1050</v>
      </c>
      <c r="H46" s="10"/>
      <c r="I46" s="11">
        <f t="shared" si="1"/>
        <v>0</v>
      </c>
      <c r="J46" s="10"/>
      <c r="K46" s="11">
        <f t="shared" si="2"/>
        <v>0</v>
      </c>
      <c r="L46" s="10">
        <v>5</v>
      </c>
      <c r="M46" s="11">
        <f t="shared" si="3"/>
        <v>454.75</v>
      </c>
      <c r="N46" s="10"/>
      <c r="O46" s="11">
        <f t="shared" si="4"/>
        <v>0</v>
      </c>
      <c r="P46" s="10"/>
      <c r="Q46" s="11">
        <f t="shared" si="5"/>
        <v>0</v>
      </c>
      <c r="R46" s="10">
        <v>5</v>
      </c>
      <c r="S46" s="11">
        <f t="shared" si="6"/>
        <v>454.75</v>
      </c>
      <c r="T46" s="10"/>
      <c r="U46" s="11">
        <f t="shared" si="7"/>
        <v>0</v>
      </c>
      <c r="V46" s="10"/>
      <c r="W46" s="11">
        <f t="shared" si="8"/>
        <v>0</v>
      </c>
      <c r="X46" s="10"/>
      <c r="Y46" s="11"/>
      <c r="Z46" s="10"/>
      <c r="AA46" s="11"/>
    </row>
    <row r="47" spans="1:27" x14ac:dyDescent="0.5">
      <c r="A47" s="8">
        <v>42</v>
      </c>
      <c r="B47" s="9" t="s">
        <v>54</v>
      </c>
      <c r="C47" s="9" t="s">
        <v>54</v>
      </c>
      <c r="D47" s="10"/>
      <c r="E47" s="11">
        <f t="shared" si="0"/>
        <v>0</v>
      </c>
      <c r="F47" s="10"/>
      <c r="G47" s="11">
        <f t="shared" si="1"/>
        <v>0</v>
      </c>
      <c r="H47" s="10"/>
      <c r="I47" s="11">
        <f t="shared" si="1"/>
        <v>0</v>
      </c>
      <c r="J47" s="10">
        <v>5</v>
      </c>
      <c r="K47" s="11">
        <f t="shared" si="2"/>
        <v>454.75</v>
      </c>
      <c r="L47" s="10"/>
      <c r="M47" s="11">
        <f t="shared" si="3"/>
        <v>0</v>
      </c>
      <c r="N47" s="10"/>
      <c r="O47" s="11">
        <f t="shared" si="4"/>
        <v>0</v>
      </c>
      <c r="P47" s="10">
        <v>5</v>
      </c>
      <c r="Q47" s="11">
        <f t="shared" si="5"/>
        <v>454.75</v>
      </c>
      <c r="R47" s="10"/>
      <c r="S47" s="11">
        <f t="shared" si="6"/>
        <v>0</v>
      </c>
      <c r="T47" s="10"/>
      <c r="U47" s="11">
        <f t="shared" si="7"/>
        <v>0</v>
      </c>
      <c r="V47" s="10">
        <v>5</v>
      </c>
      <c r="W47" s="11">
        <f t="shared" si="8"/>
        <v>454.75</v>
      </c>
      <c r="X47" s="10"/>
      <c r="Y47" s="11"/>
      <c r="Z47" s="10"/>
      <c r="AA47" s="11"/>
    </row>
    <row r="48" spans="1:27" hidden="1" x14ac:dyDescent="0.5">
      <c r="A48" s="8">
        <v>43</v>
      </c>
      <c r="B48" s="9" t="s">
        <v>55</v>
      </c>
      <c r="C48" s="9" t="s">
        <v>55</v>
      </c>
      <c r="D48" s="10"/>
      <c r="E48" s="11">
        <f t="shared" si="0"/>
        <v>0</v>
      </c>
      <c r="F48" s="10"/>
      <c r="G48" s="11">
        <f t="shared" si="1"/>
        <v>0</v>
      </c>
      <c r="H48" s="10"/>
      <c r="I48" s="11">
        <f t="shared" si="1"/>
        <v>0</v>
      </c>
      <c r="J48" s="10"/>
      <c r="K48" s="11">
        <f t="shared" si="2"/>
        <v>0</v>
      </c>
      <c r="L48" s="10"/>
      <c r="M48" s="11">
        <f t="shared" si="3"/>
        <v>0</v>
      </c>
      <c r="N48" s="10"/>
      <c r="O48" s="11">
        <f t="shared" si="4"/>
        <v>0</v>
      </c>
      <c r="P48" s="10"/>
      <c r="Q48" s="11">
        <f t="shared" si="5"/>
        <v>0</v>
      </c>
      <c r="R48" s="10"/>
      <c r="S48" s="11">
        <f t="shared" si="6"/>
        <v>0</v>
      </c>
      <c r="T48" s="10"/>
      <c r="U48" s="11">
        <f t="shared" si="7"/>
        <v>0</v>
      </c>
      <c r="V48" s="10"/>
      <c r="W48" s="11">
        <f t="shared" si="8"/>
        <v>0</v>
      </c>
      <c r="X48" s="10"/>
      <c r="Y48" s="11"/>
      <c r="Z48" s="10"/>
      <c r="AA48" s="11"/>
    </row>
    <row r="49" spans="1:28" x14ac:dyDescent="0.5">
      <c r="A49" s="8">
        <v>43</v>
      </c>
      <c r="B49" s="9" t="s">
        <v>56</v>
      </c>
      <c r="C49" s="9" t="s">
        <v>65</v>
      </c>
      <c r="D49" s="10"/>
      <c r="E49" s="11">
        <f t="shared" si="0"/>
        <v>0</v>
      </c>
      <c r="F49" s="10">
        <v>2</v>
      </c>
      <c r="G49" s="11">
        <f t="shared" si="1"/>
        <v>210</v>
      </c>
      <c r="H49" s="10"/>
      <c r="I49" s="11">
        <f t="shared" si="1"/>
        <v>0</v>
      </c>
      <c r="J49" s="10"/>
      <c r="K49" s="11">
        <f t="shared" si="2"/>
        <v>0</v>
      </c>
      <c r="L49" s="10">
        <v>1</v>
      </c>
      <c r="M49" s="11">
        <f t="shared" si="3"/>
        <v>90.95</v>
      </c>
      <c r="N49" s="10"/>
      <c r="O49" s="11">
        <f t="shared" si="4"/>
        <v>0</v>
      </c>
      <c r="P49" s="10"/>
      <c r="Q49" s="11">
        <f t="shared" si="5"/>
        <v>0</v>
      </c>
      <c r="R49" s="10"/>
      <c r="S49" s="11">
        <f t="shared" si="6"/>
        <v>0</v>
      </c>
      <c r="T49" s="10">
        <v>1</v>
      </c>
      <c r="U49" s="11">
        <f t="shared" si="7"/>
        <v>90.95</v>
      </c>
      <c r="V49" s="10"/>
      <c r="W49" s="11">
        <f t="shared" si="8"/>
        <v>0</v>
      </c>
      <c r="X49" s="10"/>
      <c r="Y49" s="11"/>
      <c r="Z49" s="10"/>
      <c r="AA49" s="11"/>
    </row>
    <row r="50" spans="1:28" x14ac:dyDescent="0.5">
      <c r="A50" s="8">
        <v>44</v>
      </c>
      <c r="B50" s="9"/>
      <c r="C50" s="9" t="s">
        <v>63</v>
      </c>
      <c r="D50" s="10"/>
      <c r="E50" s="11">
        <f t="shared" si="0"/>
        <v>0</v>
      </c>
      <c r="F50" s="10"/>
      <c r="G50" s="11">
        <f t="shared" si="1"/>
        <v>0</v>
      </c>
      <c r="H50" s="10"/>
      <c r="I50" s="11">
        <f t="shared" si="1"/>
        <v>0</v>
      </c>
      <c r="J50" s="10"/>
      <c r="K50" s="11">
        <f t="shared" si="2"/>
        <v>0</v>
      </c>
      <c r="L50" s="10"/>
      <c r="M50" s="11">
        <f t="shared" si="3"/>
        <v>0</v>
      </c>
      <c r="N50" s="10"/>
      <c r="O50" s="11">
        <f t="shared" si="4"/>
        <v>0</v>
      </c>
      <c r="P50" s="10"/>
      <c r="Q50" s="11">
        <f t="shared" si="5"/>
        <v>0</v>
      </c>
      <c r="R50" s="10"/>
      <c r="S50" s="11">
        <f t="shared" si="6"/>
        <v>0</v>
      </c>
      <c r="T50" s="10">
        <v>5</v>
      </c>
      <c r="U50" s="11">
        <f t="shared" si="7"/>
        <v>454.75</v>
      </c>
      <c r="V50" s="10"/>
      <c r="W50" s="11">
        <f t="shared" si="8"/>
        <v>0</v>
      </c>
      <c r="X50" s="10"/>
      <c r="Y50" s="11"/>
      <c r="Z50" s="10"/>
      <c r="AA50" s="11"/>
    </row>
    <row r="51" spans="1:28" x14ac:dyDescent="0.5">
      <c r="A51" s="8">
        <v>45</v>
      </c>
      <c r="B51" s="41"/>
      <c r="C51" s="42" t="s">
        <v>70</v>
      </c>
      <c r="D51" s="10"/>
      <c r="E51" s="11"/>
      <c r="F51" s="10"/>
      <c r="G51" s="11"/>
      <c r="H51" s="10"/>
      <c r="I51" s="11"/>
      <c r="J51" s="10"/>
      <c r="K51" s="11"/>
      <c r="L51" s="10"/>
      <c r="M51" s="11"/>
      <c r="N51" s="10">
        <v>30</v>
      </c>
      <c r="O51" s="11">
        <f t="shared" si="4"/>
        <v>2728.5</v>
      </c>
      <c r="P51" s="10">
        <v>30</v>
      </c>
      <c r="Q51" s="11">
        <f t="shared" si="5"/>
        <v>2728.5</v>
      </c>
      <c r="R51" s="10"/>
      <c r="S51" s="11">
        <f t="shared" si="6"/>
        <v>0</v>
      </c>
      <c r="T51" s="10">
        <v>30</v>
      </c>
      <c r="U51" s="11">
        <f t="shared" si="7"/>
        <v>2728.5</v>
      </c>
      <c r="V51" s="10">
        <v>30</v>
      </c>
      <c r="W51" s="11">
        <f t="shared" si="8"/>
        <v>2728.5</v>
      </c>
      <c r="X51" s="10"/>
      <c r="Y51" s="11"/>
      <c r="Z51" s="10"/>
      <c r="AA51" s="11"/>
    </row>
    <row r="52" spans="1:28" x14ac:dyDescent="0.5">
      <c r="A52" s="44" t="s">
        <v>57</v>
      </c>
      <c r="B52" s="45"/>
      <c r="C52" s="46"/>
      <c r="D52" s="15">
        <f>+SUM(D6:D51)</f>
        <v>81</v>
      </c>
      <c r="E52" s="31">
        <f>+SUM(E6:E51)</f>
        <v>8505</v>
      </c>
      <c r="F52" s="15">
        <f>+SUM(F6:F51)</f>
        <v>99</v>
      </c>
      <c r="G52" s="34">
        <f>+F52*105</f>
        <v>10395</v>
      </c>
      <c r="H52" s="15">
        <f>+SUM(H6:H50)</f>
        <v>20</v>
      </c>
      <c r="I52" s="35">
        <f t="shared" si="1"/>
        <v>2100</v>
      </c>
      <c r="J52" s="15">
        <f>+SUM(J6:J50)</f>
        <v>102</v>
      </c>
      <c r="K52" s="36">
        <f t="shared" si="2"/>
        <v>9276.9</v>
      </c>
      <c r="L52" s="15">
        <f t="shared" ref="L52" si="10">+SUM(L6:L50)</f>
        <v>90</v>
      </c>
      <c r="M52" s="37">
        <f t="shared" si="3"/>
        <v>8185.5</v>
      </c>
      <c r="N52" s="15">
        <f>+SUM(N6:N51)</f>
        <v>107</v>
      </c>
      <c r="O52" s="31">
        <f>SUM(N52*90.95)</f>
        <v>9731.65</v>
      </c>
      <c r="P52" s="15">
        <f>+SUM(P6:P51)</f>
        <v>125</v>
      </c>
      <c r="Q52" s="31">
        <f>SUM(P52*90.95)</f>
        <v>11368.75</v>
      </c>
      <c r="R52" s="15">
        <f>+SUM(R6:R51)</f>
        <v>150</v>
      </c>
      <c r="S52" s="31">
        <f>+R52*90.95</f>
        <v>13642.5</v>
      </c>
      <c r="T52" s="15">
        <f>+SUM(T6:T51)</f>
        <v>107</v>
      </c>
      <c r="U52" s="43">
        <f>+T52*90.95</f>
        <v>9731.65</v>
      </c>
      <c r="V52" s="15">
        <f>+SUM(V6:V51)</f>
        <v>119</v>
      </c>
      <c r="W52" s="31">
        <f>+V52*90.95</f>
        <v>10823.050000000001</v>
      </c>
      <c r="X52" s="15">
        <f>+SUM(X6:X51)</f>
        <v>0</v>
      </c>
      <c r="Y52" s="31"/>
      <c r="Z52" s="15">
        <f>+SUM(Z6:Z51)</f>
        <v>0</v>
      </c>
      <c r="AA52" s="33"/>
      <c r="AB52" s="25">
        <f>+E52+G52+I52+K52+M52+O52+Q52+S52+U52+W52+Y52+AA52</f>
        <v>93760</v>
      </c>
    </row>
    <row r="53" spans="1:28" x14ac:dyDescent="0.5">
      <c r="A53" s="2"/>
      <c r="B53" s="3"/>
      <c r="C53" s="18" t="s">
        <v>64</v>
      </c>
      <c r="D53" s="2"/>
      <c r="E53" s="2"/>
    </row>
    <row r="54" spans="1:28" x14ac:dyDescent="0.5">
      <c r="C54" s="19" t="s">
        <v>69</v>
      </c>
      <c r="L54" s="38"/>
      <c r="M54" s="38"/>
      <c r="N54" s="38"/>
      <c r="O54" s="38"/>
      <c r="P54" s="38"/>
      <c r="Q54" s="38"/>
      <c r="AA54" s="24"/>
    </row>
    <row r="55" spans="1:28" x14ac:dyDescent="0.5">
      <c r="C55" s="19" t="s">
        <v>71</v>
      </c>
      <c r="L55" s="38"/>
      <c r="M55" s="38"/>
      <c r="N55" s="38"/>
      <c r="O55" s="38"/>
      <c r="P55" s="38"/>
      <c r="Q55" s="38"/>
    </row>
    <row r="56" spans="1:28" x14ac:dyDescent="0.5">
      <c r="C56" s="19"/>
      <c r="L56" s="38"/>
      <c r="M56" s="39"/>
      <c r="N56" s="39"/>
      <c r="O56" s="38"/>
      <c r="P56" s="38"/>
      <c r="Q56" s="38"/>
    </row>
    <row r="57" spans="1:28" x14ac:dyDescent="0.5">
      <c r="L57" s="38"/>
      <c r="M57" s="38"/>
      <c r="N57" s="39"/>
      <c r="O57" s="38"/>
      <c r="P57" s="38"/>
      <c r="Q57" s="38"/>
    </row>
    <row r="58" spans="1:28" x14ac:dyDescent="0.5">
      <c r="L58" s="38"/>
      <c r="M58" s="38"/>
      <c r="N58" s="38"/>
      <c r="O58" s="38"/>
      <c r="P58" s="38"/>
      <c r="Q58" s="38"/>
    </row>
    <row r="59" spans="1:28" x14ac:dyDescent="0.5">
      <c r="L59" s="38"/>
      <c r="M59" s="38"/>
      <c r="N59" s="38"/>
      <c r="O59" s="38"/>
      <c r="P59" s="38"/>
      <c r="Q59" s="40"/>
      <c r="S59" s="24"/>
    </row>
    <row r="60" spans="1:28" x14ac:dyDescent="0.5">
      <c r="L60" s="38"/>
      <c r="M60" s="38"/>
      <c r="N60" s="38"/>
      <c r="O60" s="38"/>
      <c r="P60" s="38"/>
      <c r="Q60" s="38"/>
    </row>
    <row r="61" spans="1:28" x14ac:dyDescent="0.5">
      <c r="L61" s="38"/>
      <c r="M61" s="38"/>
      <c r="N61" s="38"/>
      <c r="O61" s="38"/>
      <c r="P61" s="38"/>
      <c r="Q61" s="38"/>
    </row>
    <row r="62" spans="1:28" x14ac:dyDescent="0.5">
      <c r="L62" s="38"/>
      <c r="M62" s="38"/>
      <c r="N62" s="38"/>
      <c r="O62" s="38"/>
      <c r="P62" s="38"/>
      <c r="Q62" s="38"/>
    </row>
    <row r="63" spans="1:28" x14ac:dyDescent="0.5">
      <c r="L63" s="38"/>
      <c r="M63" s="38"/>
      <c r="N63" s="38"/>
      <c r="O63" s="38"/>
      <c r="P63" s="38"/>
      <c r="Q63" s="38"/>
    </row>
    <row r="64" spans="1:28" x14ac:dyDescent="0.5">
      <c r="L64" s="38"/>
      <c r="M64" s="38"/>
      <c r="N64" s="38"/>
      <c r="O64" s="38"/>
      <c r="P64" s="38"/>
      <c r="Q64" s="38"/>
    </row>
    <row r="65" spans="12:17" x14ac:dyDescent="0.5">
      <c r="L65" s="38"/>
      <c r="M65" s="38"/>
      <c r="N65" s="38"/>
      <c r="O65" s="38"/>
      <c r="P65" s="38"/>
      <c r="Q65" s="38"/>
    </row>
    <row r="66" spans="12:17" x14ac:dyDescent="0.5">
      <c r="L66" s="38"/>
      <c r="M66" s="38"/>
      <c r="N66" s="38"/>
      <c r="O66" s="38"/>
      <c r="P66" s="38"/>
      <c r="Q66" s="38"/>
    </row>
    <row r="67" spans="12:17" x14ac:dyDescent="0.5">
      <c r="L67" s="38"/>
      <c r="M67" s="38"/>
      <c r="N67" s="38"/>
      <c r="O67" s="38"/>
      <c r="P67" s="38"/>
      <c r="Q67" s="38"/>
    </row>
    <row r="68" spans="12:17" x14ac:dyDescent="0.5">
      <c r="L68" s="38"/>
      <c r="M68" s="38"/>
      <c r="N68" s="38"/>
      <c r="O68" s="38"/>
      <c r="P68" s="38"/>
      <c r="Q68" s="38"/>
    </row>
    <row r="69" spans="12:17" x14ac:dyDescent="0.5">
      <c r="L69" s="38"/>
      <c r="M69" s="38"/>
      <c r="N69" s="38"/>
      <c r="O69" s="38"/>
      <c r="P69" s="38"/>
      <c r="Q69" s="38"/>
    </row>
    <row r="70" spans="12:17" x14ac:dyDescent="0.5">
      <c r="L70" s="38"/>
      <c r="M70" s="38"/>
      <c r="N70" s="38"/>
      <c r="O70" s="38"/>
      <c r="P70" s="38"/>
      <c r="Q70" s="38"/>
    </row>
    <row r="71" spans="12:17" x14ac:dyDescent="0.5">
      <c r="L71" s="38"/>
      <c r="M71" s="38"/>
      <c r="N71" s="38"/>
      <c r="O71" s="38"/>
      <c r="P71" s="38"/>
      <c r="Q71" s="38"/>
    </row>
    <row r="72" spans="12:17" x14ac:dyDescent="0.5">
      <c r="L72" s="38"/>
      <c r="M72" s="38"/>
      <c r="N72" s="38"/>
      <c r="O72" s="38"/>
      <c r="P72" s="38"/>
      <c r="Q72" s="38"/>
    </row>
    <row r="73" spans="12:17" x14ac:dyDescent="0.5">
      <c r="L73" s="38"/>
      <c r="M73" s="38"/>
      <c r="N73" s="38"/>
      <c r="O73" s="38"/>
      <c r="P73" s="38"/>
      <c r="Q73" s="38"/>
    </row>
    <row r="74" spans="12:17" x14ac:dyDescent="0.5">
      <c r="L74" s="38"/>
      <c r="M74" s="38"/>
      <c r="N74" s="38"/>
      <c r="O74" s="38"/>
      <c r="P74" s="38"/>
      <c r="Q74" s="38"/>
    </row>
  </sheetData>
  <mergeCells count="19">
    <mergeCell ref="Z4:AA4"/>
    <mergeCell ref="D3:AA3"/>
    <mergeCell ref="A1:K1"/>
    <mergeCell ref="A2:K2"/>
    <mergeCell ref="V4:W4"/>
    <mergeCell ref="T4:U4"/>
    <mergeCell ref="R4:S4"/>
    <mergeCell ref="P4:Q4"/>
    <mergeCell ref="N4:O4"/>
    <mergeCell ref="L4:M4"/>
    <mergeCell ref="X4:Y4"/>
    <mergeCell ref="J4:K4"/>
    <mergeCell ref="H4:I4"/>
    <mergeCell ref="F4:G4"/>
    <mergeCell ref="A52:C52"/>
    <mergeCell ref="A3:A5"/>
    <mergeCell ref="B3:B5"/>
    <mergeCell ref="C3:C5"/>
    <mergeCell ref="D4:E4"/>
  </mergeCells>
  <pageMargins left="0.7" right="0.7" top="0.4" bottom="0.54" header="0.3" footer="0.4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70"/>
  <sheetViews>
    <sheetView zoomScale="110" zoomScaleNormal="110" workbookViewId="0">
      <pane xSplit="3" ySplit="6" topLeftCell="D40" activePane="bottomRight" state="frozen"/>
      <selection pane="topRight" activeCell="D1" sqref="D1"/>
      <selection pane="bottomLeft" activeCell="A7" sqref="A7"/>
      <selection pane="bottomRight" activeCell="BQ19" sqref="BQ19"/>
    </sheetView>
  </sheetViews>
  <sheetFormatPr defaultColWidth="9" defaultRowHeight="21.75" x14ac:dyDescent="0.5"/>
  <cols>
    <col min="1" max="1" width="3.75" style="1" customWidth="1"/>
    <col min="2" max="2" width="30.5" style="1" hidden="1" customWidth="1"/>
    <col min="3" max="3" width="35.75" style="1" customWidth="1"/>
    <col min="4" max="4" width="10.125" style="4" customWidth="1"/>
    <col min="5" max="5" width="9.25" style="4" customWidth="1"/>
    <col min="6" max="6" width="9.5" style="4" customWidth="1"/>
    <col min="7" max="7" width="9.625" style="4" customWidth="1"/>
    <col min="8" max="8" width="8.5" style="4" customWidth="1"/>
    <col min="9" max="9" width="10.125" style="4" customWidth="1"/>
    <col min="10" max="10" width="9.625" style="1" bestFit="1" customWidth="1"/>
    <col min="11" max="11" width="9.75" style="1" bestFit="1" customWidth="1"/>
    <col min="12" max="12" width="9.625" style="1" bestFit="1" customWidth="1"/>
    <col min="13" max="13" width="10.375" style="1" bestFit="1" customWidth="1"/>
    <col min="14" max="14" width="9.25" style="1" customWidth="1"/>
    <col min="15" max="15" width="10.125" style="1" bestFit="1" customWidth="1"/>
    <col min="16" max="16" width="9" style="1"/>
    <col min="17" max="17" width="9.5" style="1" bestFit="1" customWidth="1"/>
    <col min="18" max="18" width="9" style="1"/>
    <col min="19" max="19" width="9.5" style="1" bestFit="1" customWidth="1"/>
    <col min="20" max="20" width="9" style="1"/>
    <col min="21" max="21" width="9.5" style="1" bestFit="1" customWidth="1"/>
    <col min="22" max="22" width="9" style="1"/>
    <col min="23" max="23" width="9.5" style="1" bestFit="1" customWidth="1"/>
    <col min="24" max="24" width="9" style="1"/>
    <col min="25" max="25" width="11.125" style="1" customWidth="1"/>
    <col min="26" max="26" width="9" style="1"/>
    <col min="27" max="27" width="11.375" style="1" customWidth="1"/>
    <col min="28" max="28" width="9" style="1"/>
    <col min="29" max="29" width="9.5" style="1" bestFit="1" customWidth="1"/>
    <col min="30" max="30" width="9" style="1"/>
    <col min="31" max="31" width="11.125" style="1" customWidth="1"/>
    <col min="32" max="32" width="9" style="1"/>
    <col min="33" max="33" width="11.375" style="1" customWidth="1"/>
    <col min="34" max="36" width="9" style="1"/>
    <col min="37" max="37" width="11.125" style="1" customWidth="1"/>
    <col min="38" max="38" width="9" style="1"/>
    <col min="39" max="39" width="11.375" style="1" customWidth="1"/>
    <col min="40" max="42" width="9" style="1"/>
    <col min="43" max="43" width="11.125" style="1" customWidth="1"/>
    <col min="44" max="44" width="9" style="1"/>
    <col min="45" max="45" width="11.375" style="1" customWidth="1"/>
    <col min="46" max="48" width="9" style="1"/>
    <col min="49" max="49" width="11.125" style="1" customWidth="1"/>
    <col min="50" max="50" width="9" style="1"/>
    <col min="51" max="51" width="11.375" style="1" customWidth="1"/>
    <col min="52" max="54" width="9" style="1"/>
    <col min="55" max="55" width="11.125" style="1" customWidth="1"/>
    <col min="56" max="56" width="9" style="1"/>
    <col min="57" max="57" width="11.375" style="1" customWidth="1"/>
    <col min="58" max="60" width="9" style="1"/>
    <col min="61" max="61" width="11.25" style="1" customWidth="1"/>
    <col min="62" max="62" width="9" style="1"/>
    <col min="63" max="63" width="12.25" style="1" customWidth="1"/>
    <col min="64" max="75" width="9" style="1"/>
    <col min="76" max="76" width="9.625" style="1" bestFit="1" customWidth="1"/>
    <col min="77" max="16384" width="9" style="1"/>
  </cols>
  <sheetData>
    <row r="1" spans="1:75" s="16" customFormat="1" ht="30.75" x14ac:dyDescent="0.7">
      <c r="A1" s="63" t="s">
        <v>58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</row>
    <row r="2" spans="1:75" ht="24" x14ac:dyDescent="0.55000000000000004">
      <c r="A2" s="57" t="s">
        <v>66</v>
      </c>
      <c r="B2" s="57"/>
      <c r="C2" s="57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</row>
    <row r="3" spans="1:75" x14ac:dyDescent="0.5">
      <c r="A3" s="62" t="s">
        <v>1</v>
      </c>
      <c r="B3" s="62" t="s">
        <v>2</v>
      </c>
      <c r="C3" s="62" t="s">
        <v>3</v>
      </c>
      <c r="D3" s="55" t="s">
        <v>67</v>
      </c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  <c r="BM3" s="55"/>
      <c r="BN3" s="55"/>
      <c r="BO3" s="55"/>
      <c r="BP3" s="55"/>
      <c r="BQ3" s="55"/>
      <c r="BR3" s="55"/>
      <c r="BS3" s="55"/>
      <c r="BT3" s="55"/>
      <c r="BU3" s="55"/>
      <c r="BV3" s="55"/>
      <c r="BW3" s="55"/>
    </row>
    <row r="4" spans="1:75" x14ac:dyDescent="0.5">
      <c r="A4" s="62"/>
      <c r="B4" s="62"/>
      <c r="C4" s="62"/>
      <c r="D4" s="59">
        <v>243527</v>
      </c>
      <c r="E4" s="60"/>
      <c r="F4" s="60"/>
      <c r="G4" s="60"/>
      <c r="H4" s="60"/>
      <c r="I4" s="60"/>
      <c r="J4" s="59">
        <v>243558</v>
      </c>
      <c r="K4" s="60"/>
      <c r="L4" s="60"/>
      <c r="M4" s="60"/>
      <c r="N4" s="60"/>
      <c r="O4" s="60"/>
      <c r="P4" s="59">
        <v>243588</v>
      </c>
      <c r="Q4" s="60"/>
      <c r="R4" s="60"/>
      <c r="S4" s="60"/>
      <c r="T4" s="60"/>
      <c r="U4" s="60"/>
      <c r="V4" s="59">
        <v>243619</v>
      </c>
      <c r="W4" s="60"/>
      <c r="X4" s="60"/>
      <c r="Y4" s="60"/>
      <c r="Z4" s="60"/>
      <c r="AA4" s="60"/>
      <c r="AB4" s="59">
        <v>243650</v>
      </c>
      <c r="AC4" s="60"/>
      <c r="AD4" s="60"/>
      <c r="AE4" s="60"/>
      <c r="AF4" s="60"/>
      <c r="AG4" s="60"/>
      <c r="AH4" s="59">
        <v>243678</v>
      </c>
      <c r="AI4" s="60"/>
      <c r="AJ4" s="60"/>
      <c r="AK4" s="60"/>
      <c r="AL4" s="60"/>
      <c r="AM4" s="60"/>
      <c r="AN4" s="59">
        <v>243709</v>
      </c>
      <c r="AO4" s="60"/>
      <c r="AP4" s="60"/>
      <c r="AQ4" s="60"/>
      <c r="AR4" s="60"/>
      <c r="AS4" s="60"/>
      <c r="AT4" s="59">
        <v>243739</v>
      </c>
      <c r="AU4" s="60"/>
      <c r="AV4" s="60"/>
      <c r="AW4" s="60"/>
      <c r="AX4" s="60"/>
      <c r="AY4" s="60"/>
      <c r="AZ4" s="59">
        <v>243770</v>
      </c>
      <c r="BA4" s="60"/>
      <c r="BB4" s="60"/>
      <c r="BC4" s="60"/>
      <c r="BD4" s="60"/>
      <c r="BE4" s="60"/>
      <c r="BF4" s="59">
        <v>243800</v>
      </c>
      <c r="BG4" s="60"/>
      <c r="BH4" s="60"/>
      <c r="BI4" s="60"/>
      <c r="BJ4" s="60"/>
      <c r="BK4" s="60"/>
      <c r="BL4" s="59">
        <v>243831</v>
      </c>
      <c r="BM4" s="60"/>
      <c r="BN4" s="60"/>
      <c r="BO4" s="60"/>
      <c r="BP4" s="60"/>
      <c r="BQ4" s="60"/>
      <c r="BR4" s="59">
        <v>243862</v>
      </c>
      <c r="BS4" s="60"/>
      <c r="BT4" s="60"/>
      <c r="BU4" s="60"/>
      <c r="BV4" s="60"/>
      <c r="BW4" s="60"/>
    </row>
    <row r="5" spans="1:75" x14ac:dyDescent="0.5">
      <c r="A5" s="62"/>
      <c r="B5" s="62"/>
      <c r="C5" s="62"/>
      <c r="D5" s="61" t="s">
        <v>59</v>
      </c>
      <c r="E5" s="61"/>
      <c r="F5" s="61" t="s">
        <v>60</v>
      </c>
      <c r="G5" s="61"/>
      <c r="H5" s="61" t="s">
        <v>61</v>
      </c>
      <c r="I5" s="61"/>
      <c r="J5" s="61" t="s">
        <v>59</v>
      </c>
      <c r="K5" s="61"/>
      <c r="L5" s="61" t="s">
        <v>60</v>
      </c>
      <c r="M5" s="61"/>
      <c r="N5" s="61" t="s">
        <v>61</v>
      </c>
      <c r="O5" s="61"/>
      <c r="P5" s="61" t="s">
        <v>59</v>
      </c>
      <c r="Q5" s="61"/>
      <c r="R5" s="61" t="s">
        <v>60</v>
      </c>
      <c r="S5" s="61"/>
      <c r="T5" s="61" t="s">
        <v>61</v>
      </c>
      <c r="U5" s="61"/>
      <c r="V5" s="61" t="s">
        <v>59</v>
      </c>
      <c r="W5" s="61"/>
      <c r="X5" s="61" t="s">
        <v>60</v>
      </c>
      <c r="Y5" s="61"/>
      <c r="Z5" s="61" t="s">
        <v>61</v>
      </c>
      <c r="AA5" s="61"/>
      <c r="AB5" s="61" t="s">
        <v>59</v>
      </c>
      <c r="AC5" s="61"/>
      <c r="AD5" s="61" t="s">
        <v>60</v>
      </c>
      <c r="AE5" s="61"/>
      <c r="AF5" s="61" t="s">
        <v>61</v>
      </c>
      <c r="AG5" s="61"/>
      <c r="AH5" s="61" t="s">
        <v>59</v>
      </c>
      <c r="AI5" s="61"/>
      <c r="AJ5" s="61" t="s">
        <v>60</v>
      </c>
      <c r="AK5" s="61"/>
      <c r="AL5" s="61" t="s">
        <v>61</v>
      </c>
      <c r="AM5" s="61"/>
      <c r="AN5" s="61" t="s">
        <v>59</v>
      </c>
      <c r="AO5" s="61"/>
      <c r="AP5" s="61" t="s">
        <v>60</v>
      </c>
      <c r="AQ5" s="61"/>
      <c r="AR5" s="61" t="s">
        <v>61</v>
      </c>
      <c r="AS5" s="61"/>
      <c r="AT5" s="61" t="s">
        <v>59</v>
      </c>
      <c r="AU5" s="61"/>
      <c r="AV5" s="61" t="s">
        <v>60</v>
      </c>
      <c r="AW5" s="61"/>
      <c r="AX5" s="61" t="s">
        <v>61</v>
      </c>
      <c r="AY5" s="61"/>
      <c r="AZ5" s="61" t="s">
        <v>59</v>
      </c>
      <c r="BA5" s="61"/>
      <c r="BB5" s="61" t="s">
        <v>60</v>
      </c>
      <c r="BC5" s="61"/>
      <c r="BD5" s="61" t="s">
        <v>61</v>
      </c>
      <c r="BE5" s="61"/>
      <c r="BF5" s="61" t="s">
        <v>59</v>
      </c>
      <c r="BG5" s="61"/>
      <c r="BH5" s="61" t="s">
        <v>60</v>
      </c>
      <c r="BI5" s="61"/>
      <c r="BJ5" s="61" t="s">
        <v>61</v>
      </c>
      <c r="BK5" s="61"/>
      <c r="BL5" s="61" t="s">
        <v>59</v>
      </c>
      <c r="BM5" s="61"/>
      <c r="BN5" s="61" t="s">
        <v>60</v>
      </c>
      <c r="BO5" s="61"/>
      <c r="BP5" s="61" t="s">
        <v>61</v>
      </c>
      <c r="BQ5" s="61"/>
      <c r="BR5" s="61" t="s">
        <v>59</v>
      </c>
      <c r="BS5" s="61"/>
      <c r="BT5" s="61" t="s">
        <v>60</v>
      </c>
      <c r="BU5" s="61"/>
      <c r="BV5" s="61" t="s">
        <v>61</v>
      </c>
      <c r="BW5" s="61"/>
    </row>
    <row r="6" spans="1:75" x14ac:dyDescent="0.5">
      <c r="A6" s="62"/>
      <c r="B6" s="62"/>
      <c r="C6" s="62"/>
      <c r="D6" s="6" t="s">
        <v>62</v>
      </c>
      <c r="E6" s="6" t="s">
        <v>5</v>
      </c>
      <c r="F6" s="6" t="s">
        <v>62</v>
      </c>
      <c r="G6" s="6" t="s">
        <v>5</v>
      </c>
      <c r="H6" s="17" t="s">
        <v>62</v>
      </c>
      <c r="I6" s="6" t="s">
        <v>5</v>
      </c>
      <c r="J6" s="6" t="s">
        <v>62</v>
      </c>
      <c r="K6" s="6" t="s">
        <v>5</v>
      </c>
      <c r="L6" s="6" t="s">
        <v>62</v>
      </c>
      <c r="M6" s="6" t="s">
        <v>5</v>
      </c>
      <c r="N6" s="6" t="s">
        <v>62</v>
      </c>
      <c r="O6" s="6" t="s">
        <v>5</v>
      </c>
      <c r="P6" s="6" t="s">
        <v>62</v>
      </c>
      <c r="Q6" s="6" t="s">
        <v>5</v>
      </c>
      <c r="R6" s="6" t="s">
        <v>62</v>
      </c>
      <c r="S6" s="6" t="s">
        <v>5</v>
      </c>
      <c r="T6" s="6" t="s">
        <v>62</v>
      </c>
      <c r="U6" s="6" t="s">
        <v>5</v>
      </c>
      <c r="V6" s="6" t="s">
        <v>62</v>
      </c>
      <c r="W6" s="6" t="s">
        <v>5</v>
      </c>
      <c r="X6" s="6" t="s">
        <v>62</v>
      </c>
      <c r="Y6" s="6" t="s">
        <v>5</v>
      </c>
      <c r="Z6" s="6" t="s">
        <v>62</v>
      </c>
      <c r="AA6" s="6" t="s">
        <v>5</v>
      </c>
      <c r="AB6" s="20" t="s">
        <v>62</v>
      </c>
      <c r="AC6" s="20" t="s">
        <v>5</v>
      </c>
      <c r="AD6" s="20" t="s">
        <v>62</v>
      </c>
      <c r="AE6" s="20" t="s">
        <v>5</v>
      </c>
      <c r="AF6" s="20" t="s">
        <v>62</v>
      </c>
      <c r="AG6" s="20" t="s">
        <v>5</v>
      </c>
      <c r="AH6" s="22" t="s">
        <v>62</v>
      </c>
      <c r="AI6" s="22" t="s">
        <v>5</v>
      </c>
      <c r="AJ6" s="22" t="s">
        <v>62</v>
      </c>
      <c r="AK6" s="22" t="s">
        <v>5</v>
      </c>
      <c r="AL6" s="22" t="s">
        <v>62</v>
      </c>
      <c r="AM6" s="22" t="s">
        <v>5</v>
      </c>
      <c r="AN6" s="23" t="s">
        <v>62</v>
      </c>
      <c r="AO6" s="23" t="s">
        <v>5</v>
      </c>
      <c r="AP6" s="23" t="s">
        <v>62</v>
      </c>
      <c r="AQ6" s="23" t="s">
        <v>5</v>
      </c>
      <c r="AR6" s="23" t="s">
        <v>62</v>
      </c>
      <c r="AS6" s="23" t="s">
        <v>5</v>
      </c>
      <c r="AT6" s="26" t="s">
        <v>62</v>
      </c>
      <c r="AU6" s="26" t="s">
        <v>5</v>
      </c>
      <c r="AV6" s="26" t="s">
        <v>62</v>
      </c>
      <c r="AW6" s="26" t="s">
        <v>5</v>
      </c>
      <c r="AX6" s="26" t="s">
        <v>62</v>
      </c>
      <c r="AY6" s="26" t="s">
        <v>5</v>
      </c>
      <c r="AZ6" s="27" t="s">
        <v>62</v>
      </c>
      <c r="BA6" s="27" t="s">
        <v>5</v>
      </c>
      <c r="BB6" s="27" t="s">
        <v>62</v>
      </c>
      <c r="BC6" s="27" t="s">
        <v>5</v>
      </c>
      <c r="BD6" s="27" t="s">
        <v>62</v>
      </c>
      <c r="BE6" s="27" t="s">
        <v>5</v>
      </c>
      <c r="BF6" s="28" t="s">
        <v>62</v>
      </c>
      <c r="BG6" s="28" t="s">
        <v>5</v>
      </c>
      <c r="BH6" s="28" t="s">
        <v>62</v>
      </c>
      <c r="BI6" s="28" t="s">
        <v>5</v>
      </c>
      <c r="BJ6" s="28" t="s">
        <v>62</v>
      </c>
      <c r="BK6" s="28" t="s">
        <v>5</v>
      </c>
      <c r="BL6" s="30" t="s">
        <v>62</v>
      </c>
      <c r="BM6" s="30" t="s">
        <v>5</v>
      </c>
      <c r="BN6" s="30" t="s">
        <v>62</v>
      </c>
      <c r="BO6" s="30" t="s">
        <v>5</v>
      </c>
      <c r="BP6" s="30" t="s">
        <v>62</v>
      </c>
      <c r="BQ6" s="30" t="s">
        <v>5</v>
      </c>
      <c r="BR6" s="32" t="s">
        <v>62</v>
      </c>
      <c r="BS6" s="32" t="s">
        <v>5</v>
      </c>
      <c r="BT6" s="32" t="s">
        <v>62</v>
      </c>
      <c r="BU6" s="32" t="s">
        <v>5</v>
      </c>
      <c r="BV6" s="32" t="s">
        <v>62</v>
      </c>
      <c r="BW6" s="32" t="s">
        <v>5</v>
      </c>
    </row>
    <row r="7" spans="1:75" x14ac:dyDescent="0.5">
      <c r="A7" s="8">
        <v>1</v>
      </c>
      <c r="B7" s="9" t="s">
        <v>6</v>
      </c>
      <c r="C7" s="9" t="s">
        <v>7</v>
      </c>
      <c r="D7" s="10"/>
      <c r="E7" s="11"/>
      <c r="F7" s="10"/>
      <c r="G7" s="11"/>
      <c r="H7" s="10">
        <f>+D7+F7</f>
        <v>0</v>
      </c>
      <c r="I7" s="11">
        <f>+E7+G7</f>
        <v>0</v>
      </c>
      <c r="J7" s="10">
        <v>1</v>
      </c>
      <c r="K7" s="11">
        <v>320</v>
      </c>
      <c r="L7" s="10"/>
      <c r="M7" s="11"/>
      <c r="N7" s="10">
        <f>+J7+L7</f>
        <v>1</v>
      </c>
      <c r="O7" s="11">
        <f>+K7+M7</f>
        <v>320</v>
      </c>
      <c r="P7" s="10"/>
      <c r="Q7" s="11"/>
      <c r="R7" s="10"/>
      <c r="S7" s="11"/>
      <c r="T7" s="10">
        <f>+P7+R7</f>
        <v>0</v>
      </c>
      <c r="U7" s="11">
        <f>+Q7+S7</f>
        <v>0</v>
      </c>
      <c r="V7" s="10"/>
      <c r="W7" s="11"/>
      <c r="X7" s="10"/>
      <c r="Y7" s="11"/>
      <c r="Z7" s="10">
        <f>+V7+X7</f>
        <v>0</v>
      </c>
      <c r="AA7" s="11">
        <f>+W7+Y7</f>
        <v>0</v>
      </c>
      <c r="AB7" s="10"/>
      <c r="AC7" s="11"/>
      <c r="AD7" s="10"/>
      <c r="AE7" s="11"/>
      <c r="AF7" s="10">
        <f>+AB7+AD7</f>
        <v>0</v>
      </c>
      <c r="AG7" s="11">
        <f>+AC7+AE7</f>
        <v>0</v>
      </c>
      <c r="AH7" s="10"/>
      <c r="AI7" s="11"/>
      <c r="AJ7" s="10"/>
      <c r="AK7" s="11"/>
      <c r="AL7" s="10">
        <f>+AH7+AJ7</f>
        <v>0</v>
      </c>
      <c r="AM7" s="11">
        <f>+AI7+AK7</f>
        <v>0</v>
      </c>
      <c r="AN7" s="10"/>
      <c r="AO7" s="11"/>
      <c r="AP7" s="10"/>
      <c r="AQ7" s="11"/>
      <c r="AR7" s="10">
        <f>+AN7+AP7</f>
        <v>0</v>
      </c>
      <c r="AS7" s="11">
        <f>+AO7+AQ7</f>
        <v>0</v>
      </c>
      <c r="AT7" s="10"/>
      <c r="AU7" s="11"/>
      <c r="AV7" s="10"/>
      <c r="AW7" s="11"/>
      <c r="AX7" s="10">
        <f>+AT7+AV7</f>
        <v>0</v>
      </c>
      <c r="AY7" s="11">
        <f>+AU7+AW7</f>
        <v>0</v>
      </c>
      <c r="AZ7" s="10">
        <v>1</v>
      </c>
      <c r="BA7" s="11">
        <v>250</v>
      </c>
      <c r="BB7" s="10"/>
      <c r="BC7" s="11"/>
      <c r="BD7" s="10">
        <f>+AZ7+BB7</f>
        <v>1</v>
      </c>
      <c r="BE7" s="11">
        <f>+BA7+BC7</f>
        <v>250</v>
      </c>
      <c r="BF7" s="10"/>
      <c r="BG7" s="11"/>
      <c r="BH7" s="10"/>
      <c r="BI7" s="11"/>
      <c r="BJ7" s="10">
        <f>+BF7+BH7</f>
        <v>0</v>
      </c>
      <c r="BK7" s="11">
        <f>+BG7+BI7</f>
        <v>0</v>
      </c>
      <c r="BL7" s="10"/>
      <c r="BM7" s="11"/>
      <c r="BN7" s="10"/>
      <c r="BO7" s="11"/>
      <c r="BP7" s="10"/>
      <c r="BQ7" s="11"/>
      <c r="BR7" s="10"/>
      <c r="BS7" s="11"/>
      <c r="BT7" s="10"/>
      <c r="BU7" s="11"/>
      <c r="BV7" s="10"/>
      <c r="BW7" s="11"/>
    </row>
    <row r="8" spans="1:75" x14ac:dyDescent="0.5">
      <c r="A8" s="8">
        <v>2</v>
      </c>
      <c r="B8" s="9" t="s">
        <v>6</v>
      </c>
      <c r="C8" s="9" t="s">
        <v>8</v>
      </c>
      <c r="D8" s="10"/>
      <c r="E8" s="11"/>
      <c r="F8" s="10"/>
      <c r="G8" s="11"/>
      <c r="H8" s="10">
        <f>+D8+F8</f>
        <v>0</v>
      </c>
      <c r="I8" s="11">
        <f>+E8+G8</f>
        <v>0</v>
      </c>
      <c r="J8" s="10"/>
      <c r="K8" s="11"/>
      <c r="L8" s="10"/>
      <c r="M8" s="11"/>
      <c r="N8" s="10">
        <f>+J8+L8</f>
        <v>0</v>
      </c>
      <c r="O8" s="11">
        <f>+K8+M8</f>
        <v>0</v>
      </c>
      <c r="P8" s="10">
        <v>1</v>
      </c>
      <c r="Q8" s="11">
        <v>320</v>
      </c>
      <c r="R8" s="10"/>
      <c r="S8" s="11"/>
      <c r="T8" s="10">
        <f>+P8+R8</f>
        <v>1</v>
      </c>
      <c r="U8" s="11">
        <f>+Q8+S8</f>
        <v>320</v>
      </c>
      <c r="V8" s="10"/>
      <c r="W8" s="11"/>
      <c r="X8" s="10"/>
      <c r="Y8" s="11"/>
      <c r="Z8" s="10">
        <f>+V8+X8</f>
        <v>0</v>
      </c>
      <c r="AA8" s="11">
        <f>+W8+Y8</f>
        <v>0</v>
      </c>
      <c r="AB8" s="10"/>
      <c r="AC8" s="11"/>
      <c r="AD8" s="10"/>
      <c r="AE8" s="11"/>
      <c r="AF8" s="10">
        <f>+AB8+AD8</f>
        <v>0</v>
      </c>
      <c r="AG8" s="11">
        <f>+AC8+AE8</f>
        <v>0</v>
      </c>
      <c r="AH8" s="10"/>
      <c r="AI8" s="11"/>
      <c r="AJ8" s="10"/>
      <c r="AK8" s="11"/>
      <c r="AL8" s="10">
        <f t="shared" ref="AL8:AL51" si="0">+AH8+AJ8</f>
        <v>0</v>
      </c>
      <c r="AM8" s="11">
        <f t="shared" ref="AM8:AM51" si="1">+AI8+AK8</f>
        <v>0</v>
      </c>
      <c r="AN8" s="10"/>
      <c r="AO8" s="11"/>
      <c r="AP8" s="10"/>
      <c r="AQ8" s="11"/>
      <c r="AR8" s="10">
        <f t="shared" ref="AR8:AR51" si="2">+AN8+AP8</f>
        <v>0</v>
      </c>
      <c r="AS8" s="11">
        <f t="shared" ref="AS8:AS51" si="3">+AO8+AQ8</f>
        <v>0</v>
      </c>
      <c r="AT8" s="10">
        <v>2</v>
      </c>
      <c r="AU8" s="11">
        <f>270+270</f>
        <v>540</v>
      </c>
      <c r="AV8" s="10"/>
      <c r="AW8" s="11"/>
      <c r="AX8" s="10">
        <f t="shared" ref="AX8:AX51" si="4">+AT8+AV8</f>
        <v>2</v>
      </c>
      <c r="AY8" s="11">
        <f t="shared" ref="AY8:AY51" si="5">+AU8+AW8</f>
        <v>540</v>
      </c>
      <c r="AZ8" s="10"/>
      <c r="BA8" s="11"/>
      <c r="BB8" s="10"/>
      <c r="BC8" s="11"/>
      <c r="BD8" s="10">
        <f t="shared" ref="BD8:BD51" si="6">+AZ8+BB8</f>
        <v>0</v>
      </c>
      <c r="BE8" s="11">
        <f t="shared" ref="BE8:BE51" si="7">+BA8+BC8</f>
        <v>0</v>
      </c>
      <c r="BF8" s="10"/>
      <c r="BG8" s="11"/>
      <c r="BH8" s="10"/>
      <c r="BI8" s="11"/>
      <c r="BJ8" s="10">
        <f t="shared" ref="BJ8:BJ51" si="8">+BF8+BH8</f>
        <v>0</v>
      </c>
      <c r="BK8" s="11">
        <f t="shared" ref="BK8:BK51" si="9">+BG8+BI8</f>
        <v>0</v>
      </c>
      <c r="BL8" s="10"/>
      <c r="BM8" s="11"/>
      <c r="BN8" s="10"/>
      <c r="BO8" s="11"/>
      <c r="BP8" s="10"/>
      <c r="BQ8" s="11"/>
      <c r="BR8" s="10"/>
      <c r="BS8" s="11"/>
      <c r="BT8" s="10"/>
      <c r="BU8" s="11"/>
      <c r="BV8" s="10"/>
      <c r="BW8" s="11"/>
    </row>
    <row r="9" spans="1:75" x14ac:dyDescent="0.5">
      <c r="A9" s="8">
        <v>3</v>
      </c>
      <c r="B9" s="9" t="s">
        <v>6</v>
      </c>
      <c r="C9" s="9" t="s">
        <v>9</v>
      </c>
      <c r="D9" s="10"/>
      <c r="E9" s="11"/>
      <c r="F9" s="10"/>
      <c r="G9" s="11"/>
      <c r="H9" s="10">
        <f t="shared" ref="H9:I51" si="10">+D9+F9</f>
        <v>0</v>
      </c>
      <c r="I9" s="11">
        <f t="shared" si="10"/>
        <v>0</v>
      </c>
      <c r="J9" s="10"/>
      <c r="K9" s="11"/>
      <c r="L9" s="10"/>
      <c r="M9" s="11"/>
      <c r="N9" s="10">
        <f t="shared" ref="N9:N13" si="11">+J9+L9</f>
        <v>0</v>
      </c>
      <c r="O9" s="11">
        <f t="shared" ref="O9:O13" si="12">+K9+M9</f>
        <v>0</v>
      </c>
      <c r="P9" s="10"/>
      <c r="Q9" s="11"/>
      <c r="R9" s="10"/>
      <c r="S9" s="11"/>
      <c r="T9" s="10">
        <f t="shared" ref="T9:T13" si="13">+P9+R9</f>
        <v>0</v>
      </c>
      <c r="U9" s="11">
        <f t="shared" ref="U9:U13" si="14">+Q9+S9</f>
        <v>0</v>
      </c>
      <c r="V9" s="10"/>
      <c r="W9" s="11"/>
      <c r="X9" s="10"/>
      <c r="Y9" s="11"/>
      <c r="Z9" s="10">
        <f t="shared" ref="Z9:Z13" si="15">+V9+X9</f>
        <v>0</v>
      </c>
      <c r="AA9" s="11">
        <f t="shared" ref="AA9:AA13" si="16">+W9+Y9</f>
        <v>0</v>
      </c>
      <c r="AB9" s="10"/>
      <c r="AC9" s="11"/>
      <c r="AD9" s="10"/>
      <c r="AE9" s="11"/>
      <c r="AF9" s="10">
        <f t="shared" ref="AF9:AF13" si="17">+AB9+AD9</f>
        <v>0</v>
      </c>
      <c r="AG9" s="11">
        <f t="shared" ref="AG9:AG13" si="18">+AC9+AE9</f>
        <v>0</v>
      </c>
      <c r="AH9" s="10"/>
      <c r="AI9" s="11"/>
      <c r="AJ9" s="10"/>
      <c r="AK9" s="11"/>
      <c r="AL9" s="10">
        <f t="shared" si="0"/>
        <v>0</v>
      </c>
      <c r="AM9" s="11">
        <f t="shared" si="1"/>
        <v>0</v>
      </c>
      <c r="AN9" s="10"/>
      <c r="AO9" s="11"/>
      <c r="AP9" s="10"/>
      <c r="AQ9" s="11"/>
      <c r="AR9" s="10">
        <f t="shared" si="2"/>
        <v>0</v>
      </c>
      <c r="AS9" s="11">
        <f t="shared" si="3"/>
        <v>0</v>
      </c>
      <c r="AT9" s="10"/>
      <c r="AU9" s="11"/>
      <c r="AV9" s="10"/>
      <c r="AW9" s="11"/>
      <c r="AX9" s="10">
        <f t="shared" si="4"/>
        <v>0</v>
      </c>
      <c r="AY9" s="11">
        <f t="shared" si="5"/>
        <v>0</v>
      </c>
      <c r="AZ9" s="10"/>
      <c r="BA9" s="11"/>
      <c r="BB9" s="10"/>
      <c r="BC9" s="11"/>
      <c r="BD9" s="10">
        <f t="shared" si="6"/>
        <v>0</v>
      </c>
      <c r="BE9" s="11">
        <f t="shared" si="7"/>
        <v>0</v>
      </c>
      <c r="BF9" s="10"/>
      <c r="BG9" s="11"/>
      <c r="BH9" s="10"/>
      <c r="BI9" s="11"/>
      <c r="BJ9" s="10">
        <f t="shared" si="8"/>
        <v>0</v>
      </c>
      <c r="BK9" s="11">
        <f t="shared" si="9"/>
        <v>0</v>
      </c>
      <c r="BL9" s="10"/>
      <c r="BM9" s="11"/>
      <c r="BN9" s="10"/>
      <c r="BO9" s="11"/>
      <c r="BP9" s="10"/>
      <c r="BQ9" s="11"/>
      <c r="BR9" s="10"/>
      <c r="BS9" s="11"/>
      <c r="BT9" s="10"/>
      <c r="BU9" s="11"/>
      <c r="BV9" s="10"/>
      <c r="BW9" s="11"/>
    </row>
    <row r="10" spans="1:75" x14ac:dyDescent="0.5">
      <c r="A10" s="8">
        <v>4</v>
      </c>
      <c r="B10" s="9" t="s">
        <v>10</v>
      </c>
      <c r="C10" s="9" t="s">
        <v>11</v>
      </c>
      <c r="D10" s="10">
        <f>1+1</f>
        <v>2</v>
      </c>
      <c r="E10" s="11">
        <f>290+790</f>
        <v>1080</v>
      </c>
      <c r="F10" s="10"/>
      <c r="G10" s="11"/>
      <c r="H10" s="10">
        <f t="shared" si="10"/>
        <v>2</v>
      </c>
      <c r="I10" s="11">
        <f t="shared" si="10"/>
        <v>1080</v>
      </c>
      <c r="J10" s="10"/>
      <c r="K10" s="11"/>
      <c r="L10" s="10"/>
      <c r="M10" s="11"/>
      <c r="N10" s="10">
        <f t="shared" si="11"/>
        <v>0</v>
      </c>
      <c r="O10" s="11">
        <f t="shared" si="12"/>
        <v>0</v>
      </c>
      <c r="P10" s="10"/>
      <c r="Q10" s="11"/>
      <c r="R10" s="10"/>
      <c r="S10" s="11"/>
      <c r="T10" s="10">
        <f t="shared" si="13"/>
        <v>0</v>
      </c>
      <c r="U10" s="11">
        <f t="shared" si="14"/>
        <v>0</v>
      </c>
      <c r="V10" s="10"/>
      <c r="W10" s="11"/>
      <c r="X10" s="10"/>
      <c r="Y10" s="11"/>
      <c r="Z10" s="10">
        <f t="shared" si="15"/>
        <v>0</v>
      </c>
      <c r="AA10" s="11">
        <f t="shared" si="16"/>
        <v>0</v>
      </c>
      <c r="AB10" s="10">
        <v>1</v>
      </c>
      <c r="AC10" s="11">
        <v>290</v>
      </c>
      <c r="AD10" s="10">
        <v>1</v>
      </c>
      <c r="AE10" s="11">
        <v>500</v>
      </c>
      <c r="AF10" s="10">
        <f t="shared" si="17"/>
        <v>2</v>
      </c>
      <c r="AG10" s="11">
        <f t="shared" si="18"/>
        <v>790</v>
      </c>
      <c r="AH10" s="10">
        <v>1</v>
      </c>
      <c r="AI10" s="11">
        <v>770</v>
      </c>
      <c r="AJ10" s="10"/>
      <c r="AK10" s="11"/>
      <c r="AL10" s="10">
        <f t="shared" si="0"/>
        <v>1</v>
      </c>
      <c r="AM10" s="11">
        <f t="shared" si="1"/>
        <v>770</v>
      </c>
      <c r="AN10" s="10"/>
      <c r="AO10" s="11"/>
      <c r="AP10" s="10"/>
      <c r="AQ10" s="11"/>
      <c r="AR10" s="10">
        <f t="shared" si="2"/>
        <v>0</v>
      </c>
      <c r="AS10" s="11">
        <f t="shared" si="3"/>
        <v>0</v>
      </c>
      <c r="AT10" s="10"/>
      <c r="AU10" s="11"/>
      <c r="AV10" s="10"/>
      <c r="AW10" s="11"/>
      <c r="AX10" s="10">
        <f t="shared" si="4"/>
        <v>0</v>
      </c>
      <c r="AY10" s="11">
        <f t="shared" si="5"/>
        <v>0</v>
      </c>
      <c r="AZ10" s="10"/>
      <c r="BA10" s="11"/>
      <c r="BB10" s="10"/>
      <c r="BC10" s="11"/>
      <c r="BD10" s="10">
        <f t="shared" si="6"/>
        <v>0</v>
      </c>
      <c r="BE10" s="11">
        <f t="shared" si="7"/>
        <v>0</v>
      </c>
      <c r="BF10" s="10"/>
      <c r="BG10" s="11"/>
      <c r="BH10" s="10"/>
      <c r="BI10" s="11"/>
      <c r="BJ10" s="10">
        <f t="shared" si="8"/>
        <v>0</v>
      </c>
      <c r="BK10" s="11">
        <f t="shared" si="9"/>
        <v>0</v>
      </c>
      <c r="BL10" s="10"/>
      <c r="BM10" s="11"/>
      <c r="BN10" s="10"/>
      <c r="BO10" s="11"/>
      <c r="BP10" s="10"/>
      <c r="BQ10" s="11"/>
      <c r="BR10" s="10"/>
      <c r="BS10" s="11"/>
      <c r="BT10" s="10"/>
      <c r="BU10" s="11"/>
      <c r="BV10" s="10"/>
      <c r="BW10" s="11"/>
    </row>
    <row r="11" spans="1:75" x14ac:dyDescent="0.5">
      <c r="A11" s="8">
        <v>5</v>
      </c>
      <c r="B11" s="9" t="s">
        <v>10</v>
      </c>
      <c r="C11" s="9" t="s">
        <v>12</v>
      </c>
      <c r="D11" s="10"/>
      <c r="E11" s="11"/>
      <c r="F11" s="10"/>
      <c r="G11" s="11"/>
      <c r="H11" s="10">
        <f t="shared" si="10"/>
        <v>0</v>
      </c>
      <c r="I11" s="11">
        <f t="shared" si="10"/>
        <v>0</v>
      </c>
      <c r="J11" s="10">
        <v>1</v>
      </c>
      <c r="K11" s="11">
        <v>790</v>
      </c>
      <c r="L11" s="10">
        <v>3</v>
      </c>
      <c r="M11" s="11">
        <v>960</v>
      </c>
      <c r="N11" s="10">
        <f t="shared" si="11"/>
        <v>4</v>
      </c>
      <c r="O11" s="11">
        <f t="shared" si="12"/>
        <v>1750</v>
      </c>
      <c r="P11" s="10"/>
      <c r="Q11" s="11"/>
      <c r="R11" s="10"/>
      <c r="S11" s="11"/>
      <c r="T11" s="10">
        <f t="shared" si="13"/>
        <v>0</v>
      </c>
      <c r="U11" s="11">
        <f t="shared" si="14"/>
        <v>0</v>
      </c>
      <c r="V11" s="10">
        <v>1</v>
      </c>
      <c r="W11" s="11">
        <v>790</v>
      </c>
      <c r="X11" s="10"/>
      <c r="Y11" s="11"/>
      <c r="Z11" s="10">
        <f t="shared" si="15"/>
        <v>1</v>
      </c>
      <c r="AA11" s="11">
        <f t="shared" si="16"/>
        <v>790</v>
      </c>
      <c r="AB11" s="10"/>
      <c r="AC11" s="11"/>
      <c r="AD11" s="10"/>
      <c r="AE11" s="11"/>
      <c r="AF11" s="10">
        <f t="shared" si="17"/>
        <v>0</v>
      </c>
      <c r="AG11" s="11">
        <f t="shared" si="18"/>
        <v>0</v>
      </c>
      <c r="AH11" s="10">
        <v>1</v>
      </c>
      <c r="AI11" s="11">
        <v>770</v>
      </c>
      <c r="AJ11" s="10"/>
      <c r="AK11" s="11"/>
      <c r="AL11" s="10">
        <f t="shared" si="0"/>
        <v>1</v>
      </c>
      <c r="AM11" s="11">
        <f t="shared" si="1"/>
        <v>770</v>
      </c>
      <c r="AN11" s="10">
        <v>1</v>
      </c>
      <c r="AO11" s="11">
        <v>770</v>
      </c>
      <c r="AP11" s="10"/>
      <c r="AQ11" s="11"/>
      <c r="AR11" s="10">
        <f t="shared" si="2"/>
        <v>1</v>
      </c>
      <c r="AS11" s="11">
        <f t="shared" si="3"/>
        <v>770</v>
      </c>
      <c r="AT11" s="10"/>
      <c r="AU11" s="11"/>
      <c r="AV11" s="10"/>
      <c r="AW11" s="11"/>
      <c r="AX11" s="10">
        <f t="shared" si="4"/>
        <v>0</v>
      </c>
      <c r="AY11" s="11">
        <f t="shared" si="5"/>
        <v>0</v>
      </c>
      <c r="AZ11" s="10"/>
      <c r="BA11" s="11"/>
      <c r="BB11" s="10"/>
      <c r="BC11" s="11"/>
      <c r="BD11" s="10">
        <f t="shared" si="6"/>
        <v>0</v>
      </c>
      <c r="BE11" s="11">
        <f t="shared" si="7"/>
        <v>0</v>
      </c>
      <c r="BF11" s="10">
        <v>1</v>
      </c>
      <c r="BG11" s="11">
        <v>695</v>
      </c>
      <c r="BH11" s="10"/>
      <c r="BI11" s="11"/>
      <c r="BJ11" s="10">
        <f t="shared" si="8"/>
        <v>1</v>
      </c>
      <c r="BK11" s="11">
        <f t="shared" si="9"/>
        <v>695</v>
      </c>
      <c r="BL11" s="10"/>
      <c r="BM11" s="11"/>
      <c r="BN11" s="10"/>
      <c r="BO11" s="11"/>
      <c r="BP11" s="10"/>
      <c r="BQ11" s="11"/>
      <c r="BR11" s="10"/>
      <c r="BS11" s="11"/>
      <c r="BT11" s="10"/>
      <c r="BU11" s="11"/>
      <c r="BV11" s="10"/>
      <c r="BW11" s="11"/>
    </row>
    <row r="12" spans="1:75" x14ac:dyDescent="0.5">
      <c r="A12" s="8">
        <v>6</v>
      </c>
      <c r="B12" s="9" t="s">
        <v>13</v>
      </c>
      <c r="C12" s="9" t="s">
        <v>14</v>
      </c>
      <c r="D12" s="10"/>
      <c r="E12" s="11"/>
      <c r="F12" s="10"/>
      <c r="G12" s="11"/>
      <c r="H12" s="10">
        <f t="shared" si="10"/>
        <v>0</v>
      </c>
      <c r="I12" s="11">
        <f t="shared" si="10"/>
        <v>0</v>
      </c>
      <c r="J12" s="10"/>
      <c r="K12" s="11"/>
      <c r="L12" s="10"/>
      <c r="M12" s="11"/>
      <c r="N12" s="10">
        <f t="shared" si="11"/>
        <v>0</v>
      </c>
      <c r="O12" s="11">
        <f t="shared" si="12"/>
        <v>0</v>
      </c>
      <c r="P12" s="10"/>
      <c r="Q12" s="11"/>
      <c r="R12" s="10"/>
      <c r="S12" s="11"/>
      <c r="T12" s="10">
        <f t="shared" si="13"/>
        <v>0</v>
      </c>
      <c r="U12" s="11">
        <f t="shared" si="14"/>
        <v>0</v>
      </c>
      <c r="V12" s="10">
        <v>1</v>
      </c>
      <c r="W12" s="11">
        <v>290</v>
      </c>
      <c r="X12" s="10"/>
      <c r="Y12" s="11"/>
      <c r="Z12" s="10">
        <f t="shared" si="15"/>
        <v>1</v>
      </c>
      <c r="AA12" s="11">
        <f t="shared" si="16"/>
        <v>290</v>
      </c>
      <c r="AB12" s="10"/>
      <c r="AC12" s="11"/>
      <c r="AD12" s="10"/>
      <c r="AE12" s="11"/>
      <c r="AF12" s="10">
        <f t="shared" si="17"/>
        <v>0</v>
      </c>
      <c r="AG12" s="11">
        <f t="shared" si="18"/>
        <v>0</v>
      </c>
      <c r="AH12" s="10"/>
      <c r="AI12" s="11"/>
      <c r="AJ12" s="10"/>
      <c r="AK12" s="11"/>
      <c r="AL12" s="10">
        <f t="shared" si="0"/>
        <v>0</v>
      </c>
      <c r="AM12" s="11">
        <f t="shared" si="1"/>
        <v>0</v>
      </c>
      <c r="AN12" s="10"/>
      <c r="AO12" s="11"/>
      <c r="AP12" s="10"/>
      <c r="AQ12" s="11"/>
      <c r="AR12" s="10">
        <f t="shared" si="2"/>
        <v>0</v>
      </c>
      <c r="AS12" s="11">
        <f t="shared" si="3"/>
        <v>0</v>
      </c>
      <c r="AT12" s="10"/>
      <c r="AU12" s="11"/>
      <c r="AV12" s="10"/>
      <c r="AW12" s="11"/>
      <c r="AX12" s="10">
        <f t="shared" si="4"/>
        <v>0</v>
      </c>
      <c r="AY12" s="11">
        <f t="shared" si="5"/>
        <v>0</v>
      </c>
      <c r="AZ12" s="10"/>
      <c r="BA12" s="11"/>
      <c r="BB12" s="10"/>
      <c r="BC12" s="11"/>
      <c r="BD12" s="10">
        <f t="shared" si="6"/>
        <v>0</v>
      </c>
      <c r="BE12" s="11">
        <f t="shared" si="7"/>
        <v>0</v>
      </c>
      <c r="BF12" s="10"/>
      <c r="BG12" s="11"/>
      <c r="BH12" s="10"/>
      <c r="BI12" s="11"/>
      <c r="BJ12" s="10">
        <f t="shared" si="8"/>
        <v>0</v>
      </c>
      <c r="BK12" s="11">
        <f t="shared" si="9"/>
        <v>0</v>
      </c>
      <c r="BL12" s="10"/>
      <c r="BM12" s="11"/>
      <c r="BN12" s="10"/>
      <c r="BO12" s="11"/>
      <c r="BP12" s="10"/>
      <c r="BQ12" s="11"/>
      <c r="BR12" s="10"/>
      <c r="BS12" s="11"/>
      <c r="BT12" s="10"/>
      <c r="BU12" s="11"/>
      <c r="BV12" s="10"/>
      <c r="BW12" s="11"/>
    </row>
    <row r="13" spans="1:75" x14ac:dyDescent="0.5">
      <c r="A13" s="8">
        <v>7</v>
      </c>
      <c r="B13" s="9" t="s">
        <v>13</v>
      </c>
      <c r="C13" s="9" t="s">
        <v>15</v>
      </c>
      <c r="D13" s="10">
        <v>1</v>
      </c>
      <c r="E13" s="11">
        <v>320</v>
      </c>
      <c r="F13" s="10"/>
      <c r="G13" s="11"/>
      <c r="H13" s="10">
        <f t="shared" si="10"/>
        <v>1</v>
      </c>
      <c r="I13" s="11">
        <f t="shared" si="10"/>
        <v>320</v>
      </c>
      <c r="J13" s="10"/>
      <c r="K13" s="11"/>
      <c r="L13" s="10"/>
      <c r="M13" s="11"/>
      <c r="N13" s="10">
        <f t="shared" si="11"/>
        <v>0</v>
      </c>
      <c r="O13" s="11">
        <f t="shared" si="12"/>
        <v>0</v>
      </c>
      <c r="P13" s="10">
        <v>1</v>
      </c>
      <c r="Q13" s="11">
        <v>320</v>
      </c>
      <c r="R13" s="10"/>
      <c r="S13" s="11"/>
      <c r="T13" s="10">
        <f t="shared" si="13"/>
        <v>1</v>
      </c>
      <c r="U13" s="11">
        <f t="shared" si="14"/>
        <v>320</v>
      </c>
      <c r="V13" s="10"/>
      <c r="W13" s="11"/>
      <c r="X13" s="10"/>
      <c r="Y13" s="11"/>
      <c r="Z13" s="10">
        <f t="shared" si="15"/>
        <v>0</v>
      </c>
      <c r="AA13" s="11">
        <f t="shared" si="16"/>
        <v>0</v>
      </c>
      <c r="AB13" s="10"/>
      <c r="AC13" s="11"/>
      <c r="AD13" s="10"/>
      <c r="AE13" s="11"/>
      <c r="AF13" s="10">
        <f t="shared" si="17"/>
        <v>0</v>
      </c>
      <c r="AG13" s="11">
        <f t="shared" si="18"/>
        <v>0</v>
      </c>
      <c r="AH13" s="10"/>
      <c r="AI13" s="11"/>
      <c r="AJ13" s="10"/>
      <c r="AK13" s="11"/>
      <c r="AL13" s="10">
        <f t="shared" si="0"/>
        <v>0</v>
      </c>
      <c r="AM13" s="11">
        <f t="shared" si="1"/>
        <v>0</v>
      </c>
      <c r="AN13" s="10"/>
      <c r="AO13" s="11"/>
      <c r="AP13" s="10"/>
      <c r="AQ13" s="11"/>
      <c r="AR13" s="10">
        <f t="shared" si="2"/>
        <v>0</v>
      </c>
      <c r="AS13" s="11">
        <f t="shared" si="3"/>
        <v>0</v>
      </c>
      <c r="AT13" s="10"/>
      <c r="AU13" s="11"/>
      <c r="AV13" s="10"/>
      <c r="AW13" s="11"/>
      <c r="AX13" s="10">
        <f t="shared" si="4"/>
        <v>0</v>
      </c>
      <c r="AY13" s="11">
        <f t="shared" si="5"/>
        <v>0</v>
      </c>
      <c r="AZ13" s="10"/>
      <c r="BA13" s="11"/>
      <c r="BB13" s="10"/>
      <c r="BC13" s="11"/>
      <c r="BD13" s="10">
        <f t="shared" si="6"/>
        <v>0</v>
      </c>
      <c r="BE13" s="11">
        <f t="shared" si="7"/>
        <v>0</v>
      </c>
      <c r="BF13" s="10">
        <v>1</v>
      </c>
      <c r="BG13" s="11">
        <v>290</v>
      </c>
      <c r="BH13" s="10"/>
      <c r="BI13" s="11"/>
      <c r="BJ13" s="10">
        <f t="shared" si="8"/>
        <v>1</v>
      </c>
      <c r="BK13" s="11">
        <f t="shared" si="9"/>
        <v>290</v>
      </c>
      <c r="BL13" s="10"/>
      <c r="BM13" s="11"/>
      <c r="BN13" s="10"/>
      <c r="BO13" s="11"/>
      <c r="BP13" s="10"/>
      <c r="BQ13" s="11"/>
      <c r="BR13" s="10"/>
      <c r="BS13" s="11"/>
      <c r="BT13" s="10"/>
      <c r="BU13" s="11"/>
      <c r="BV13" s="10"/>
      <c r="BW13" s="11"/>
    </row>
    <row r="14" spans="1:75" x14ac:dyDescent="0.5">
      <c r="A14" s="8">
        <v>8</v>
      </c>
      <c r="B14" s="9" t="s">
        <v>13</v>
      </c>
      <c r="C14" s="9" t="s">
        <v>16</v>
      </c>
      <c r="D14" s="10"/>
      <c r="E14" s="11"/>
      <c r="F14" s="12"/>
      <c r="G14" s="11"/>
      <c r="H14" s="10">
        <f>+D14+F14</f>
        <v>0</v>
      </c>
      <c r="I14" s="11">
        <f>+E14+G14</f>
        <v>0</v>
      </c>
      <c r="J14" s="10"/>
      <c r="K14" s="11"/>
      <c r="L14" s="12"/>
      <c r="M14" s="11"/>
      <c r="N14" s="10">
        <f>+J14+L14</f>
        <v>0</v>
      </c>
      <c r="O14" s="11">
        <f>+K14+M14</f>
        <v>0</v>
      </c>
      <c r="P14" s="10"/>
      <c r="Q14" s="11"/>
      <c r="R14" s="12"/>
      <c r="S14" s="11"/>
      <c r="T14" s="10">
        <f>+P14+R14</f>
        <v>0</v>
      </c>
      <c r="U14" s="11">
        <f>+Q14+S14</f>
        <v>0</v>
      </c>
      <c r="V14" s="10"/>
      <c r="W14" s="11"/>
      <c r="X14" s="12"/>
      <c r="Y14" s="11"/>
      <c r="Z14" s="10">
        <f>+V14+X14</f>
        <v>0</v>
      </c>
      <c r="AA14" s="11">
        <f>+W14+Y14</f>
        <v>0</v>
      </c>
      <c r="AB14" s="10"/>
      <c r="AC14" s="11"/>
      <c r="AD14" s="12"/>
      <c r="AE14" s="11"/>
      <c r="AF14" s="10">
        <f>+AB14+AD14</f>
        <v>0</v>
      </c>
      <c r="AG14" s="11">
        <f>+AC14+AE14</f>
        <v>0</v>
      </c>
      <c r="AH14" s="10"/>
      <c r="AI14" s="11"/>
      <c r="AJ14" s="12"/>
      <c r="AK14" s="11"/>
      <c r="AL14" s="10">
        <f t="shared" si="0"/>
        <v>0</v>
      </c>
      <c r="AM14" s="11">
        <f t="shared" si="1"/>
        <v>0</v>
      </c>
      <c r="AN14" s="10"/>
      <c r="AO14" s="11"/>
      <c r="AP14" s="12"/>
      <c r="AQ14" s="11"/>
      <c r="AR14" s="10">
        <f t="shared" si="2"/>
        <v>0</v>
      </c>
      <c r="AS14" s="11">
        <f t="shared" si="3"/>
        <v>0</v>
      </c>
      <c r="AT14" s="10"/>
      <c r="AU14" s="11"/>
      <c r="AV14" s="12"/>
      <c r="AW14" s="11"/>
      <c r="AX14" s="10">
        <f t="shared" si="4"/>
        <v>0</v>
      </c>
      <c r="AY14" s="11">
        <f t="shared" si="5"/>
        <v>0</v>
      </c>
      <c r="AZ14" s="10"/>
      <c r="BA14" s="11"/>
      <c r="BB14" s="12"/>
      <c r="BC14" s="11"/>
      <c r="BD14" s="10">
        <f t="shared" si="6"/>
        <v>0</v>
      </c>
      <c r="BE14" s="11">
        <f t="shared" si="7"/>
        <v>0</v>
      </c>
      <c r="BF14" s="10"/>
      <c r="BG14" s="11"/>
      <c r="BH14" s="12"/>
      <c r="BI14" s="11"/>
      <c r="BJ14" s="10">
        <f t="shared" si="8"/>
        <v>0</v>
      </c>
      <c r="BK14" s="11">
        <f t="shared" si="9"/>
        <v>0</v>
      </c>
      <c r="BL14" s="10"/>
      <c r="BM14" s="11"/>
      <c r="BN14" s="12"/>
      <c r="BO14" s="11"/>
      <c r="BP14" s="10"/>
      <c r="BQ14" s="11"/>
      <c r="BR14" s="10"/>
      <c r="BS14" s="11"/>
      <c r="BT14" s="12"/>
      <c r="BU14" s="11"/>
      <c r="BV14" s="10"/>
      <c r="BW14" s="11"/>
    </row>
    <row r="15" spans="1:75" x14ac:dyDescent="0.5">
      <c r="A15" s="8">
        <v>9</v>
      </c>
      <c r="B15" s="9" t="s">
        <v>13</v>
      </c>
      <c r="C15" s="9" t="s">
        <v>17</v>
      </c>
      <c r="D15" s="10"/>
      <c r="E15" s="11"/>
      <c r="F15" s="10"/>
      <c r="G15" s="11"/>
      <c r="H15" s="10">
        <f t="shared" si="10"/>
        <v>0</v>
      </c>
      <c r="I15" s="11">
        <f t="shared" si="10"/>
        <v>0</v>
      </c>
      <c r="J15" s="10"/>
      <c r="K15" s="11"/>
      <c r="L15" s="10"/>
      <c r="M15" s="11"/>
      <c r="N15" s="10">
        <f t="shared" ref="N15:N50" si="19">+J15+L15</f>
        <v>0</v>
      </c>
      <c r="O15" s="11">
        <f t="shared" ref="O15:O23" si="20">+K15+M15</f>
        <v>0</v>
      </c>
      <c r="P15" s="10"/>
      <c r="Q15" s="11"/>
      <c r="R15" s="10"/>
      <c r="S15" s="11"/>
      <c r="T15" s="10">
        <f t="shared" ref="T15:T50" si="21">+P15+R15</f>
        <v>0</v>
      </c>
      <c r="U15" s="11">
        <f t="shared" ref="U15:U23" si="22">+Q15+S15</f>
        <v>0</v>
      </c>
      <c r="V15" s="10"/>
      <c r="W15" s="11"/>
      <c r="X15" s="10"/>
      <c r="Y15" s="11"/>
      <c r="Z15" s="10">
        <f t="shared" ref="Z15:Z19" si="23">+V15+X15</f>
        <v>0</v>
      </c>
      <c r="AA15" s="11">
        <f t="shared" ref="AA15:AA19" si="24">+W15+Y15</f>
        <v>0</v>
      </c>
      <c r="AB15" s="10"/>
      <c r="AC15" s="11"/>
      <c r="AD15" s="10"/>
      <c r="AE15" s="11"/>
      <c r="AF15" s="10">
        <f t="shared" ref="AF15:AF19" si="25">+AB15+AD15</f>
        <v>0</v>
      </c>
      <c r="AG15" s="11">
        <f t="shared" ref="AG15:AG19" si="26">+AC15+AE15</f>
        <v>0</v>
      </c>
      <c r="AH15" s="10"/>
      <c r="AI15" s="11"/>
      <c r="AJ15" s="10"/>
      <c r="AK15" s="11"/>
      <c r="AL15" s="10">
        <f t="shared" si="0"/>
        <v>0</v>
      </c>
      <c r="AM15" s="11">
        <f t="shared" si="1"/>
        <v>0</v>
      </c>
      <c r="AN15" s="10"/>
      <c r="AO15" s="11"/>
      <c r="AP15" s="10"/>
      <c r="AQ15" s="11"/>
      <c r="AR15" s="10">
        <f t="shared" si="2"/>
        <v>0</v>
      </c>
      <c r="AS15" s="11">
        <f t="shared" si="3"/>
        <v>0</v>
      </c>
      <c r="AT15" s="10"/>
      <c r="AU15" s="11"/>
      <c r="AV15" s="10"/>
      <c r="AW15" s="11"/>
      <c r="AX15" s="10">
        <f t="shared" si="4"/>
        <v>0</v>
      </c>
      <c r="AY15" s="11">
        <f t="shared" si="5"/>
        <v>0</v>
      </c>
      <c r="AZ15" s="10"/>
      <c r="BA15" s="11"/>
      <c r="BB15" s="10"/>
      <c r="BC15" s="11"/>
      <c r="BD15" s="10">
        <f t="shared" si="6"/>
        <v>0</v>
      </c>
      <c r="BE15" s="11">
        <f t="shared" si="7"/>
        <v>0</v>
      </c>
      <c r="BF15" s="10"/>
      <c r="BG15" s="11"/>
      <c r="BH15" s="10"/>
      <c r="BI15" s="11"/>
      <c r="BJ15" s="10">
        <f t="shared" si="8"/>
        <v>0</v>
      </c>
      <c r="BK15" s="11">
        <f t="shared" si="9"/>
        <v>0</v>
      </c>
      <c r="BL15" s="10"/>
      <c r="BM15" s="11"/>
      <c r="BN15" s="10"/>
      <c r="BO15" s="11"/>
      <c r="BP15" s="10"/>
      <c r="BQ15" s="11"/>
      <c r="BR15" s="10"/>
      <c r="BS15" s="11"/>
      <c r="BT15" s="10"/>
      <c r="BU15" s="11"/>
      <c r="BV15" s="10"/>
      <c r="BW15" s="11"/>
    </row>
    <row r="16" spans="1:75" x14ac:dyDescent="0.5">
      <c r="A16" s="8">
        <v>10</v>
      </c>
      <c r="B16" s="9" t="s">
        <v>13</v>
      </c>
      <c r="C16" s="9" t="s">
        <v>55</v>
      </c>
      <c r="D16" s="10"/>
      <c r="E16" s="11"/>
      <c r="F16" s="10"/>
      <c r="G16" s="11"/>
      <c r="H16" s="10">
        <f t="shared" si="10"/>
        <v>0</v>
      </c>
      <c r="I16" s="11">
        <f t="shared" si="10"/>
        <v>0</v>
      </c>
      <c r="J16" s="10">
        <v>1</v>
      </c>
      <c r="K16" s="11">
        <v>320</v>
      </c>
      <c r="L16" s="10"/>
      <c r="M16" s="11"/>
      <c r="N16" s="10">
        <f t="shared" si="19"/>
        <v>1</v>
      </c>
      <c r="O16" s="11">
        <f t="shared" si="20"/>
        <v>320</v>
      </c>
      <c r="P16" s="10"/>
      <c r="Q16" s="11"/>
      <c r="R16" s="10"/>
      <c r="S16" s="11"/>
      <c r="T16" s="10">
        <f t="shared" si="21"/>
        <v>0</v>
      </c>
      <c r="U16" s="11">
        <f t="shared" si="22"/>
        <v>0</v>
      </c>
      <c r="V16" s="10"/>
      <c r="W16" s="11"/>
      <c r="X16" s="10"/>
      <c r="Y16" s="11"/>
      <c r="Z16" s="10">
        <f t="shared" si="23"/>
        <v>0</v>
      </c>
      <c r="AA16" s="11">
        <f t="shared" si="24"/>
        <v>0</v>
      </c>
      <c r="AB16" s="10"/>
      <c r="AC16" s="11"/>
      <c r="AD16" s="10"/>
      <c r="AE16" s="11"/>
      <c r="AF16" s="10">
        <f t="shared" si="25"/>
        <v>0</v>
      </c>
      <c r="AG16" s="11">
        <f t="shared" si="26"/>
        <v>0</v>
      </c>
      <c r="AH16" s="10"/>
      <c r="AI16" s="11"/>
      <c r="AJ16" s="10"/>
      <c r="AK16" s="11"/>
      <c r="AL16" s="10">
        <f t="shared" si="0"/>
        <v>0</v>
      </c>
      <c r="AM16" s="11">
        <f t="shared" si="1"/>
        <v>0</v>
      </c>
      <c r="AN16" s="10"/>
      <c r="AO16" s="11"/>
      <c r="AP16" s="10"/>
      <c r="AQ16" s="11"/>
      <c r="AR16" s="10">
        <f t="shared" si="2"/>
        <v>0</v>
      </c>
      <c r="AS16" s="11">
        <f t="shared" si="3"/>
        <v>0</v>
      </c>
      <c r="AT16" s="10"/>
      <c r="AU16" s="11"/>
      <c r="AV16" s="10"/>
      <c r="AW16" s="11"/>
      <c r="AX16" s="10">
        <f t="shared" si="4"/>
        <v>0</v>
      </c>
      <c r="AY16" s="11">
        <f t="shared" si="5"/>
        <v>0</v>
      </c>
      <c r="AZ16" s="10">
        <v>1</v>
      </c>
      <c r="BA16" s="11">
        <v>320</v>
      </c>
      <c r="BB16" s="10"/>
      <c r="BC16" s="11"/>
      <c r="BD16" s="10">
        <f t="shared" si="6"/>
        <v>1</v>
      </c>
      <c r="BE16" s="11">
        <f t="shared" si="7"/>
        <v>320</v>
      </c>
      <c r="BF16" s="10"/>
      <c r="BG16" s="11"/>
      <c r="BH16" s="10"/>
      <c r="BI16" s="11"/>
      <c r="BJ16" s="10">
        <f t="shared" si="8"/>
        <v>0</v>
      </c>
      <c r="BK16" s="11">
        <f t="shared" si="9"/>
        <v>0</v>
      </c>
      <c r="BL16" s="10"/>
      <c r="BM16" s="11"/>
      <c r="BN16" s="10"/>
      <c r="BO16" s="11"/>
      <c r="BP16" s="10"/>
      <c r="BQ16" s="11"/>
      <c r="BR16" s="10"/>
      <c r="BS16" s="11"/>
      <c r="BT16" s="10"/>
      <c r="BU16" s="11"/>
      <c r="BV16" s="10"/>
      <c r="BW16" s="11"/>
    </row>
    <row r="17" spans="1:75" x14ac:dyDescent="0.5">
      <c r="A17" s="8">
        <v>11</v>
      </c>
      <c r="B17" s="9" t="s">
        <v>13</v>
      </c>
      <c r="C17" s="9" t="s">
        <v>18</v>
      </c>
      <c r="D17" s="10"/>
      <c r="E17" s="11"/>
      <c r="F17" s="10"/>
      <c r="G17" s="11"/>
      <c r="H17" s="10">
        <f t="shared" si="10"/>
        <v>0</v>
      </c>
      <c r="I17" s="11">
        <f t="shared" si="10"/>
        <v>0</v>
      </c>
      <c r="J17" s="10"/>
      <c r="K17" s="11"/>
      <c r="L17" s="10"/>
      <c r="M17" s="11"/>
      <c r="N17" s="10">
        <f t="shared" si="19"/>
        <v>0</v>
      </c>
      <c r="O17" s="11">
        <f t="shared" si="20"/>
        <v>0</v>
      </c>
      <c r="P17" s="10"/>
      <c r="Q17" s="11"/>
      <c r="R17" s="10"/>
      <c r="S17" s="11"/>
      <c r="T17" s="10">
        <f t="shared" si="21"/>
        <v>0</v>
      </c>
      <c r="U17" s="11">
        <f t="shared" si="22"/>
        <v>0</v>
      </c>
      <c r="V17" s="10"/>
      <c r="W17" s="11"/>
      <c r="X17" s="10"/>
      <c r="Y17" s="11"/>
      <c r="Z17" s="10">
        <f t="shared" si="23"/>
        <v>0</v>
      </c>
      <c r="AA17" s="11">
        <f t="shared" si="24"/>
        <v>0</v>
      </c>
      <c r="AB17" s="10"/>
      <c r="AC17" s="11"/>
      <c r="AD17" s="10"/>
      <c r="AE17" s="11"/>
      <c r="AF17" s="10">
        <f t="shared" si="25"/>
        <v>0</v>
      </c>
      <c r="AG17" s="11">
        <f t="shared" si="26"/>
        <v>0</v>
      </c>
      <c r="AH17" s="10"/>
      <c r="AI17" s="11"/>
      <c r="AJ17" s="10"/>
      <c r="AK17" s="11"/>
      <c r="AL17" s="10">
        <f t="shared" si="0"/>
        <v>0</v>
      </c>
      <c r="AM17" s="11">
        <f t="shared" si="1"/>
        <v>0</v>
      </c>
      <c r="AN17" s="10"/>
      <c r="AO17" s="11"/>
      <c r="AP17" s="10"/>
      <c r="AQ17" s="11"/>
      <c r="AR17" s="10">
        <f t="shared" si="2"/>
        <v>0</v>
      </c>
      <c r="AS17" s="11">
        <f t="shared" si="3"/>
        <v>0</v>
      </c>
      <c r="AT17" s="10"/>
      <c r="AU17" s="11"/>
      <c r="AV17" s="10"/>
      <c r="AW17" s="11"/>
      <c r="AX17" s="10">
        <f t="shared" si="4"/>
        <v>0</v>
      </c>
      <c r="AY17" s="11">
        <f t="shared" si="5"/>
        <v>0</v>
      </c>
      <c r="AZ17" s="10"/>
      <c r="BA17" s="11"/>
      <c r="BB17" s="10"/>
      <c r="BC17" s="11"/>
      <c r="BD17" s="10">
        <f t="shared" si="6"/>
        <v>0</v>
      </c>
      <c r="BE17" s="11">
        <f t="shared" si="7"/>
        <v>0</v>
      </c>
      <c r="BF17" s="10"/>
      <c r="BG17" s="11"/>
      <c r="BH17" s="10"/>
      <c r="BI17" s="11"/>
      <c r="BJ17" s="10">
        <f t="shared" si="8"/>
        <v>0</v>
      </c>
      <c r="BK17" s="11">
        <f t="shared" si="9"/>
        <v>0</v>
      </c>
      <c r="BL17" s="10"/>
      <c r="BM17" s="11"/>
      <c r="BN17" s="10"/>
      <c r="BO17" s="11"/>
      <c r="BP17" s="10"/>
      <c r="BQ17" s="11"/>
      <c r="BR17" s="10"/>
      <c r="BS17" s="11"/>
      <c r="BT17" s="10"/>
      <c r="BU17" s="11"/>
      <c r="BV17" s="10"/>
      <c r="BW17" s="11"/>
    </row>
    <row r="18" spans="1:75" x14ac:dyDescent="0.5">
      <c r="A18" s="8">
        <v>12</v>
      </c>
      <c r="B18" s="9" t="s">
        <v>19</v>
      </c>
      <c r="C18" s="9" t="s">
        <v>19</v>
      </c>
      <c r="D18" s="10"/>
      <c r="E18" s="11"/>
      <c r="F18" s="10"/>
      <c r="G18" s="11"/>
      <c r="H18" s="10">
        <f t="shared" si="10"/>
        <v>0</v>
      </c>
      <c r="I18" s="11">
        <f t="shared" si="10"/>
        <v>0</v>
      </c>
      <c r="J18" s="10"/>
      <c r="K18" s="11"/>
      <c r="L18" s="10"/>
      <c r="M18" s="11"/>
      <c r="N18" s="10">
        <f t="shared" si="19"/>
        <v>0</v>
      </c>
      <c r="O18" s="11">
        <f t="shared" si="20"/>
        <v>0</v>
      </c>
      <c r="P18" s="10"/>
      <c r="Q18" s="11"/>
      <c r="R18" s="10"/>
      <c r="S18" s="11"/>
      <c r="T18" s="10">
        <f t="shared" si="21"/>
        <v>0</v>
      </c>
      <c r="U18" s="11">
        <f t="shared" si="22"/>
        <v>0</v>
      </c>
      <c r="V18" s="10"/>
      <c r="W18" s="11"/>
      <c r="X18" s="10"/>
      <c r="Y18" s="11"/>
      <c r="Z18" s="10">
        <f t="shared" si="23"/>
        <v>0</v>
      </c>
      <c r="AA18" s="11">
        <f t="shared" si="24"/>
        <v>0</v>
      </c>
      <c r="AB18" s="10"/>
      <c r="AC18" s="11"/>
      <c r="AD18" s="10"/>
      <c r="AE18" s="11"/>
      <c r="AF18" s="10">
        <f t="shared" si="25"/>
        <v>0</v>
      </c>
      <c r="AG18" s="11">
        <f t="shared" si="26"/>
        <v>0</v>
      </c>
      <c r="AH18" s="10"/>
      <c r="AI18" s="11"/>
      <c r="AJ18" s="10"/>
      <c r="AK18" s="11"/>
      <c r="AL18" s="10">
        <f t="shared" si="0"/>
        <v>0</v>
      </c>
      <c r="AM18" s="11">
        <f t="shared" si="1"/>
        <v>0</v>
      </c>
      <c r="AN18" s="10"/>
      <c r="AO18" s="11"/>
      <c r="AP18" s="10"/>
      <c r="AQ18" s="11"/>
      <c r="AR18" s="10">
        <f t="shared" si="2"/>
        <v>0</v>
      </c>
      <c r="AS18" s="11">
        <f t="shared" si="3"/>
        <v>0</v>
      </c>
      <c r="AT18" s="10"/>
      <c r="AU18" s="11"/>
      <c r="AV18" s="10"/>
      <c r="AW18" s="11"/>
      <c r="AX18" s="10">
        <f t="shared" si="4"/>
        <v>0</v>
      </c>
      <c r="AY18" s="11">
        <f t="shared" si="5"/>
        <v>0</v>
      </c>
      <c r="AZ18" s="10"/>
      <c r="BA18" s="11"/>
      <c r="BB18" s="10"/>
      <c r="BC18" s="11"/>
      <c r="BD18" s="10">
        <f t="shared" si="6"/>
        <v>0</v>
      </c>
      <c r="BE18" s="11">
        <f t="shared" si="7"/>
        <v>0</v>
      </c>
      <c r="BF18" s="10"/>
      <c r="BG18" s="11"/>
      <c r="BH18" s="10"/>
      <c r="BI18" s="11"/>
      <c r="BJ18" s="10">
        <f t="shared" si="8"/>
        <v>0</v>
      </c>
      <c r="BK18" s="11">
        <f t="shared" si="9"/>
        <v>0</v>
      </c>
      <c r="BL18" s="10"/>
      <c r="BM18" s="11"/>
      <c r="BN18" s="10"/>
      <c r="BO18" s="11"/>
      <c r="BP18" s="10"/>
      <c r="BQ18" s="11"/>
      <c r="BR18" s="10"/>
      <c r="BS18" s="11"/>
      <c r="BT18" s="10"/>
      <c r="BU18" s="11"/>
      <c r="BV18" s="10"/>
      <c r="BW18" s="11"/>
    </row>
    <row r="19" spans="1:75" x14ac:dyDescent="0.5">
      <c r="A19" s="8">
        <v>13</v>
      </c>
      <c r="B19" s="9" t="s">
        <v>20</v>
      </c>
      <c r="C19" s="9" t="s">
        <v>20</v>
      </c>
      <c r="D19" s="10"/>
      <c r="E19" s="11"/>
      <c r="F19" s="10"/>
      <c r="G19" s="11"/>
      <c r="H19" s="10">
        <f t="shared" si="10"/>
        <v>0</v>
      </c>
      <c r="I19" s="11">
        <f t="shared" si="10"/>
        <v>0</v>
      </c>
      <c r="J19" s="10"/>
      <c r="K19" s="11"/>
      <c r="L19" s="10"/>
      <c r="M19" s="11"/>
      <c r="N19" s="10">
        <f t="shared" si="19"/>
        <v>0</v>
      </c>
      <c r="O19" s="11">
        <f t="shared" si="20"/>
        <v>0</v>
      </c>
      <c r="P19" s="10">
        <v>1</v>
      </c>
      <c r="Q19" s="11">
        <v>290</v>
      </c>
      <c r="R19" s="10"/>
      <c r="S19" s="11"/>
      <c r="T19" s="10">
        <f t="shared" si="21"/>
        <v>1</v>
      </c>
      <c r="U19" s="11">
        <f t="shared" si="22"/>
        <v>290</v>
      </c>
      <c r="V19" s="10">
        <v>1</v>
      </c>
      <c r="W19" s="11">
        <v>290</v>
      </c>
      <c r="X19" s="10"/>
      <c r="Y19" s="11"/>
      <c r="Z19" s="10">
        <f t="shared" si="23"/>
        <v>1</v>
      </c>
      <c r="AA19" s="11">
        <f t="shared" si="24"/>
        <v>290</v>
      </c>
      <c r="AB19" s="10"/>
      <c r="AC19" s="11"/>
      <c r="AD19" s="10"/>
      <c r="AE19" s="11"/>
      <c r="AF19" s="10">
        <f t="shared" si="25"/>
        <v>0</v>
      </c>
      <c r="AG19" s="11">
        <f t="shared" si="26"/>
        <v>0</v>
      </c>
      <c r="AH19" s="10">
        <v>1</v>
      </c>
      <c r="AI19" s="11">
        <v>270</v>
      </c>
      <c r="AJ19" s="10"/>
      <c r="AK19" s="11"/>
      <c r="AL19" s="10">
        <f t="shared" si="0"/>
        <v>1</v>
      </c>
      <c r="AM19" s="11">
        <f t="shared" si="1"/>
        <v>270</v>
      </c>
      <c r="AN19" s="10"/>
      <c r="AO19" s="11"/>
      <c r="AP19" s="10"/>
      <c r="AQ19" s="11"/>
      <c r="AR19" s="10">
        <f t="shared" si="2"/>
        <v>0</v>
      </c>
      <c r="AS19" s="11">
        <f t="shared" si="3"/>
        <v>0</v>
      </c>
      <c r="AT19" s="10">
        <v>1</v>
      </c>
      <c r="AU19" s="11">
        <v>270</v>
      </c>
      <c r="AV19" s="10"/>
      <c r="AW19" s="11"/>
      <c r="AX19" s="10">
        <f t="shared" si="4"/>
        <v>1</v>
      </c>
      <c r="AY19" s="11">
        <f t="shared" si="5"/>
        <v>270</v>
      </c>
      <c r="AZ19" s="10"/>
      <c r="BA19" s="11"/>
      <c r="BB19" s="10"/>
      <c r="BC19" s="11"/>
      <c r="BD19" s="10">
        <f t="shared" si="6"/>
        <v>0</v>
      </c>
      <c r="BE19" s="11">
        <f t="shared" si="7"/>
        <v>0</v>
      </c>
      <c r="BF19" s="10"/>
      <c r="BG19" s="11"/>
      <c r="BH19" s="10"/>
      <c r="BI19" s="11"/>
      <c r="BJ19" s="10">
        <f t="shared" si="8"/>
        <v>0</v>
      </c>
      <c r="BK19" s="11">
        <f t="shared" si="9"/>
        <v>0</v>
      </c>
      <c r="BL19" s="10"/>
      <c r="BM19" s="11"/>
      <c r="BN19" s="10"/>
      <c r="BO19" s="11"/>
      <c r="BP19" s="10"/>
      <c r="BQ19" s="11"/>
      <c r="BR19" s="10"/>
      <c r="BS19" s="11"/>
      <c r="BT19" s="10"/>
      <c r="BU19" s="11"/>
      <c r="BV19" s="10"/>
      <c r="BW19" s="11"/>
    </row>
    <row r="20" spans="1:75" x14ac:dyDescent="0.5">
      <c r="A20" s="8">
        <v>14</v>
      </c>
      <c r="B20" s="9"/>
      <c r="C20" s="9" t="s">
        <v>68</v>
      </c>
      <c r="D20" s="10"/>
      <c r="E20" s="11"/>
      <c r="F20" s="10"/>
      <c r="G20" s="11"/>
      <c r="H20" s="10"/>
      <c r="I20" s="11"/>
      <c r="J20" s="10"/>
      <c r="K20" s="11"/>
      <c r="L20" s="10"/>
      <c r="M20" s="11"/>
      <c r="N20" s="10"/>
      <c r="O20" s="11"/>
      <c r="P20" s="10"/>
      <c r="Q20" s="11"/>
      <c r="R20" s="10"/>
      <c r="S20" s="11"/>
      <c r="T20" s="10"/>
      <c r="U20" s="11"/>
      <c r="V20" s="10"/>
      <c r="W20" s="11"/>
      <c r="X20" s="10"/>
      <c r="Y20" s="11"/>
      <c r="Z20" s="10"/>
      <c r="AA20" s="11"/>
      <c r="AB20" s="10"/>
      <c r="AC20" s="11"/>
      <c r="AD20" s="10"/>
      <c r="AE20" s="11"/>
      <c r="AF20" s="10"/>
      <c r="AG20" s="11"/>
      <c r="AH20" s="10"/>
      <c r="AI20" s="11"/>
      <c r="AJ20" s="10"/>
      <c r="AK20" s="11"/>
      <c r="AL20" s="10">
        <f t="shared" si="0"/>
        <v>0</v>
      </c>
      <c r="AM20" s="11">
        <f t="shared" si="1"/>
        <v>0</v>
      </c>
      <c r="AN20" s="10"/>
      <c r="AO20" s="11"/>
      <c r="AP20" s="10"/>
      <c r="AQ20" s="11"/>
      <c r="AR20" s="10">
        <f t="shared" si="2"/>
        <v>0</v>
      </c>
      <c r="AS20" s="11">
        <f t="shared" si="3"/>
        <v>0</v>
      </c>
      <c r="AT20" s="10"/>
      <c r="AU20" s="11"/>
      <c r="AV20" s="10"/>
      <c r="AW20" s="11"/>
      <c r="AX20" s="10">
        <f t="shared" si="4"/>
        <v>0</v>
      </c>
      <c r="AY20" s="11">
        <f t="shared" si="5"/>
        <v>0</v>
      </c>
      <c r="AZ20" s="10"/>
      <c r="BA20" s="11"/>
      <c r="BB20" s="10"/>
      <c r="BC20" s="11"/>
      <c r="BD20" s="10">
        <f t="shared" si="6"/>
        <v>0</v>
      </c>
      <c r="BE20" s="11">
        <f t="shared" si="7"/>
        <v>0</v>
      </c>
      <c r="BF20" s="10"/>
      <c r="BG20" s="11"/>
      <c r="BH20" s="10"/>
      <c r="BI20" s="11"/>
      <c r="BJ20" s="10">
        <f t="shared" si="8"/>
        <v>0</v>
      </c>
      <c r="BK20" s="11">
        <f t="shared" si="9"/>
        <v>0</v>
      </c>
      <c r="BL20" s="10"/>
      <c r="BM20" s="11"/>
      <c r="BN20" s="10"/>
      <c r="BO20" s="11"/>
      <c r="BP20" s="10"/>
      <c r="BQ20" s="11"/>
      <c r="BR20" s="10"/>
      <c r="BS20" s="11"/>
      <c r="BT20" s="10"/>
      <c r="BU20" s="11"/>
      <c r="BV20" s="10"/>
      <c r="BW20" s="11"/>
    </row>
    <row r="21" spans="1:75" x14ac:dyDescent="0.5">
      <c r="A21" s="8">
        <v>15</v>
      </c>
      <c r="B21" s="9" t="s">
        <v>21</v>
      </c>
      <c r="C21" s="13" t="s">
        <v>21</v>
      </c>
      <c r="D21" s="10"/>
      <c r="E21" s="11"/>
      <c r="F21" s="10"/>
      <c r="G21" s="11"/>
      <c r="H21" s="10">
        <f t="shared" si="10"/>
        <v>0</v>
      </c>
      <c r="I21" s="11">
        <f t="shared" si="10"/>
        <v>0</v>
      </c>
      <c r="J21" s="10"/>
      <c r="K21" s="11"/>
      <c r="L21" s="10"/>
      <c r="M21" s="11"/>
      <c r="N21" s="10">
        <f t="shared" si="19"/>
        <v>0</v>
      </c>
      <c r="O21" s="11">
        <f t="shared" si="20"/>
        <v>0</v>
      </c>
      <c r="P21" s="10"/>
      <c r="Q21" s="11"/>
      <c r="R21" s="10"/>
      <c r="S21" s="11"/>
      <c r="T21" s="10">
        <f t="shared" si="21"/>
        <v>0</v>
      </c>
      <c r="U21" s="11">
        <f t="shared" si="22"/>
        <v>0</v>
      </c>
      <c r="V21" s="10"/>
      <c r="W21" s="11"/>
      <c r="X21" s="10"/>
      <c r="Y21" s="11"/>
      <c r="Z21" s="10">
        <f t="shared" ref="Z21:Z24" si="27">+V21+X21</f>
        <v>0</v>
      </c>
      <c r="AA21" s="11">
        <f t="shared" ref="AA21:AA23" si="28">+W21+Y21</f>
        <v>0</v>
      </c>
      <c r="AB21" s="10"/>
      <c r="AC21" s="11"/>
      <c r="AD21" s="10"/>
      <c r="AE21" s="11"/>
      <c r="AF21" s="10">
        <f t="shared" ref="AF21:AF24" si="29">+AB21+AD21</f>
        <v>0</v>
      </c>
      <c r="AG21" s="11">
        <f t="shared" ref="AG21:AG23" si="30">+AC21+AE21</f>
        <v>0</v>
      </c>
      <c r="AH21" s="10"/>
      <c r="AI21" s="11"/>
      <c r="AJ21" s="10"/>
      <c r="AK21" s="11"/>
      <c r="AL21" s="10">
        <f t="shared" si="0"/>
        <v>0</v>
      </c>
      <c r="AM21" s="11">
        <f t="shared" si="1"/>
        <v>0</v>
      </c>
      <c r="AN21" s="10"/>
      <c r="AO21" s="11"/>
      <c r="AP21" s="10"/>
      <c r="AQ21" s="11"/>
      <c r="AR21" s="10">
        <f t="shared" si="2"/>
        <v>0</v>
      </c>
      <c r="AS21" s="11">
        <f t="shared" si="3"/>
        <v>0</v>
      </c>
      <c r="AT21" s="10"/>
      <c r="AU21" s="11"/>
      <c r="AV21" s="10"/>
      <c r="AW21" s="11"/>
      <c r="AX21" s="10">
        <f t="shared" si="4"/>
        <v>0</v>
      </c>
      <c r="AY21" s="11">
        <f t="shared" si="5"/>
        <v>0</v>
      </c>
      <c r="AZ21" s="10">
        <v>1</v>
      </c>
      <c r="BA21" s="11">
        <v>250</v>
      </c>
      <c r="BB21" s="10"/>
      <c r="BC21" s="11"/>
      <c r="BD21" s="10">
        <f t="shared" si="6"/>
        <v>1</v>
      </c>
      <c r="BE21" s="11">
        <f t="shared" si="7"/>
        <v>250</v>
      </c>
      <c r="BF21" s="10"/>
      <c r="BG21" s="11"/>
      <c r="BH21" s="10"/>
      <c r="BI21" s="11"/>
      <c r="BJ21" s="10">
        <f t="shared" si="8"/>
        <v>0</v>
      </c>
      <c r="BK21" s="11">
        <f t="shared" si="9"/>
        <v>0</v>
      </c>
      <c r="BL21" s="10"/>
      <c r="BM21" s="11"/>
      <c r="BN21" s="10"/>
      <c r="BO21" s="11"/>
      <c r="BP21" s="10"/>
      <c r="BQ21" s="11"/>
      <c r="BR21" s="10"/>
      <c r="BS21" s="11"/>
      <c r="BT21" s="10"/>
      <c r="BU21" s="11"/>
      <c r="BV21" s="10"/>
      <c r="BW21" s="11"/>
    </row>
    <row r="22" spans="1:75" x14ac:dyDescent="0.5">
      <c r="A22" s="8">
        <v>16</v>
      </c>
      <c r="B22" s="9" t="s">
        <v>22</v>
      </c>
      <c r="C22" s="9" t="s">
        <v>23</v>
      </c>
      <c r="D22" s="10"/>
      <c r="E22" s="11"/>
      <c r="F22" s="10"/>
      <c r="G22" s="11"/>
      <c r="H22" s="10">
        <f t="shared" si="10"/>
        <v>0</v>
      </c>
      <c r="I22" s="11">
        <f t="shared" si="10"/>
        <v>0</v>
      </c>
      <c r="J22" s="10"/>
      <c r="K22" s="11"/>
      <c r="L22" s="10"/>
      <c r="M22" s="11"/>
      <c r="N22" s="10">
        <f t="shared" si="19"/>
        <v>0</v>
      </c>
      <c r="O22" s="11">
        <f t="shared" si="20"/>
        <v>0</v>
      </c>
      <c r="P22" s="10"/>
      <c r="Q22" s="11"/>
      <c r="R22" s="10">
        <v>6</v>
      </c>
      <c r="S22" s="11">
        <v>3820</v>
      </c>
      <c r="T22" s="10">
        <f t="shared" si="21"/>
        <v>6</v>
      </c>
      <c r="U22" s="11">
        <f t="shared" si="22"/>
        <v>3820</v>
      </c>
      <c r="V22" s="10"/>
      <c r="W22" s="11"/>
      <c r="X22" s="10"/>
      <c r="Y22" s="11"/>
      <c r="Z22" s="10">
        <f t="shared" si="27"/>
        <v>0</v>
      </c>
      <c r="AA22" s="11">
        <f t="shared" si="28"/>
        <v>0</v>
      </c>
      <c r="AB22" s="10"/>
      <c r="AC22" s="11"/>
      <c r="AD22" s="10"/>
      <c r="AE22" s="11"/>
      <c r="AF22" s="10">
        <f t="shared" si="29"/>
        <v>0</v>
      </c>
      <c r="AG22" s="11">
        <f t="shared" si="30"/>
        <v>0</v>
      </c>
      <c r="AH22" s="10"/>
      <c r="AI22" s="11"/>
      <c r="AJ22" s="10"/>
      <c r="AK22" s="11"/>
      <c r="AL22" s="10">
        <f t="shared" si="0"/>
        <v>0</v>
      </c>
      <c r="AM22" s="11">
        <f t="shared" si="1"/>
        <v>0</v>
      </c>
      <c r="AN22" s="10"/>
      <c r="AO22" s="11"/>
      <c r="AP22" s="10"/>
      <c r="AQ22" s="11"/>
      <c r="AR22" s="10">
        <f t="shared" si="2"/>
        <v>0</v>
      </c>
      <c r="AS22" s="11">
        <f t="shared" si="3"/>
        <v>0</v>
      </c>
      <c r="AT22" s="10"/>
      <c r="AU22" s="11"/>
      <c r="AV22" s="10">
        <v>16</v>
      </c>
      <c r="AW22" s="11">
        <v>18087.97</v>
      </c>
      <c r="AX22" s="10">
        <f t="shared" si="4"/>
        <v>16</v>
      </c>
      <c r="AY22" s="11">
        <f t="shared" si="5"/>
        <v>18087.97</v>
      </c>
      <c r="AZ22" s="10"/>
      <c r="BA22" s="11"/>
      <c r="BB22" s="10"/>
      <c r="BC22" s="11"/>
      <c r="BD22" s="10">
        <f t="shared" si="6"/>
        <v>0</v>
      </c>
      <c r="BE22" s="11">
        <f t="shared" si="7"/>
        <v>0</v>
      </c>
      <c r="BF22" s="10"/>
      <c r="BG22" s="11"/>
      <c r="BH22" s="10">
        <v>5</v>
      </c>
      <c r="BI22" s="11">
        <v>3178</v>
      </c>
      <c r="BJ22" s="10">
        <f t="shared" si="8"/>
        <v>5</v>
      </c>
      <c r="BK22" s="11">
        <f t="shared" si="9"/>
        <v>3178</v>
      </c>
      <c r="BL22" s="10"/>
      <c r="BM22" s="11"/>
      <c r="BN22" s="10"/>
      <c r="BO22" s="11"/>
      <c r="BP22" s="10"/>
      <c r="BQ22" s="11"/>
      <c r="BR22" s="10"/>
      <c r="BS22" s="11"/>
      <c r="BT22" s="10"/>
      <c r="BU22" s="11"/>
      <c r="BV22" s="10"/>
      <c r="BW22" s="11"/>
    </row>
    <row r="23" spans="1:75" x14ac:dyDescent="0.5">
      <c r="A23" s="8">
        <v>17</v>
      </c>
      <c r="B23" s="9" t="s">
        <v>22</v>
      </c>
      <c r="C23" s="9" t="s">
        <v>24</v>
      </c>
      <c r="D23" s="10"/>
      <c r="E23" s="11"/>
      <c r="F23" s="10"/>
      <c r="G23" s="11"/>
      <c r="H23" s="10">
        <f t="shared" si="10"/>
        <v>0</v>
      </c>
      <c r="I23" s="11">
        <f t="shared" si="10"/>
        <v>0</v>
      </c>
      <c r="J23" s="10"/>
      <c r="K23" s="11"/>
      <c r="L23" s="10"/>
      <c r="M23" s="11"/>
      <c r="N23" s="10">
        <f t="shared" si="19"/>
        <v>0</v>
      </c>
      <c r="O23" s="11">
        <f t="shared" si="20"/>
        <v>0</v>
      </c>
      <c r="P23" s="10"/>
      <c r="Q23" s="11"/>
      <c r="R23" s="10"/>
      <c r="S23" s="11"/>
      <c r="T23" s="10">
        <f t="shared" si="21"/>
        <v>0</v>
      </c>
      <c r="U23" s="11">
        <f t="shared" si="22"/>
        <v>0</v>
      </c>
      <c r="V23" s="10"/>
      <c r="W23" s="11"/>
      <c r="X23" s="10"/>
      <c r="Y23" s="11"/>
      <c r="Z23" s="10">
        <f t="shared" si="27"/>
        <v>0</v>
      </c>
      <c r="AA23" s="11">
        <f t="shared" si="28"/>
        <v>0</v>
      </c>
      <c r="AB23" s="10"/>
      <c r="AC23" s="11"/>
      <c r="AD23" s="10"/>
      <c r="AE23" s="11"/>
      <c r="AF23" s="10">
        <f t="shared" si="29"/>
        <v>0</v>
      </c>
      <c r="AG23" s="11">
        <f t="shared" si="30"/>
        <v>0</v>
      </c>
      <c r="AH23" s="10"/>
      <c r="AI23" s="11"/>
      <c r="AJ23" s="10"/>
      <c r="AK23" s="11"/>
      <c r="AL23" s="10">
        <f t="shared" si="0"/>
        <v>0</v>
      </c>
      <c r="AM23" s="11">
        <f t="shared" si="1"/>
        <v>0</v>
      </c>
      <c r="AN23" s="10"/>
      <c r="AO23" s="11"/>
      <c r="AP23" s="10"/>
      <c r="AQ23" s="11"/>
      <c r="AR23" s="10">
        <f t="shared" si="2"/>
        <v>0</v>
      </c>
      <c r="AS23" s="11">
        <f t="shared" si="3"/>
        <v>0</v>
      </c>
      <c r="AT23" s="10"/>
      <c r="AU23" s="11"/>
      <c r="AV23" s="10"/>
      <c r="AW23" s="11"/>
      <c r="AX23" s="10">
        <f t="shared" si="4"/>
        <v>0</v>
      </c>
      <c r="AY23" s="11">
        <f t="shared" si="5"/>
        <v>0</v>
      </c>
      <c r="AZ23" s="10"/>
      <c r="BA23" s="11"/>
      <c r="BB23" s="10"/>
      <c r="BC23" s="11"/>
      <c r="BD23" s="10">
        <f t="shared" si="6"/>
        <v>0</v>
      </c>
      <c r="BE23" s="11">
        <f t="shared" si="7"/>
        <v>0</v>
      </c>
      <c r="BF23" s="10"/>
      <c r="BG23" s="11"/>
      <c r="BH23" s="10"/>
      <c r="BI23" s="11"/>
      <c r="BJ23" s="10">
        <f t="shared" si="8"/>
        <v>0</v>
      </c>
      <c r="BK23" s="11">
        <f t="shared" si="9"/>
        <v>0</v>
      </c>
      <c r="BL23" s="10"/>
      <c r="BM23" s="11"/>
      <c r="BN23" s="10"/>
      <c r="BO23" s="11"/>
      <c r="BP23" s="10"/>
      <c r="BQ23" s="11"/>
      <c r="BR23" s="10"/>
      <c r="BS23" s="11"/>
      <c r="BT23" s="10"/>
      <c r="BU23" s="11"/>
      <c r="BV23" s="10"/>
      <c r="BW23" s="11"/>
    </row>
    <row r="24" spans="1:75" x14ac:dyDescent="0.5">
      <c r="A24" s="8">
        <v>18</v>
      </c>
      <c r="B24" s="9" t="s">
        <v>22</v>
      </c>
      <c r="C24" s="9" t="s">
        <v>25</v>
      </c>
      <c r="D24" s="10"/>
      <c r="E24" s="11"/>
      <c r="F24" s="10"/>
      <c r="G24" s="11"/>
      <c r="H24" s="10">
        <f t="shared" si="10"/>
        <v>0</v>
      </c>
      <c r="I24" s="11">
        <f>+E24+G24</f>
        <v>0</v>
      </c>
      <c r="J24" s="10"/>
      <c r="K24" s="11"/>
      <c r="L24" s="10"/>
      <c r="M24" s="11"/>
      <c r="N24" s="10">
        <f t="shared" si="19"/>
        <v>0</v>
      </c>
      <c r="O24" s="11">
        <f>+K24+M24</f>
        <v>0</v>
      </c>
      <c r="P24" s="10"/>
      <c r="Q24" s="11"/>
      <c r="R24" s="10"/>
      <c r="S24" s="11"/>
      <c r="T24" s="10">
        <f t="shared" si="21"/>
        <v>0</v>
      </c>
      <c r="U24" s="11">
        <f>+Q24+S24</f>
        <v>0</v>
      </c>
      <c r="V24" s="10"/>
      <c r="W24" s="11"/>
      <c r="X24" s="10"/>
      <c r="Y24" s="11"/>
      <c r="Z24" s="10">
        <f t="shared" si="27"/>
        <v>0</v>
      </c>
      <c r="AA24" s="11">
        <f>+W24+Y24</f>
        <v>0</v>
      </c>
      <c r="AB24" s="10"/>
      <c r="AC24" s="11"/>
      <c r="AD24" s="10"/>
      <c r="AE24" s="11"/>
      <c r="AF24" s="10">
        <f t="shared" si="29"/>
        <v>0</v>
      </c>
      <c r="AG24" s="11">
        <f>+AC24+AE24</f>
        <v>0</v>
      </c>
      <c r="AH24" s="10"/>
      <c r="AI24" s="11"/>
      <c r="AJ24" s="10">
        <v>1</v>
      </c>
      <c r="AK24" s="11">
        <v>800</v>
      </c>
      <c r="AL24" s="10">
        <f t="shared" si="0"/>
        <v>1</v>
      </c>
      <c r="AM24" s="11">
        <f t="shared" si="1"/>
        <v>800</v>
      </c>
      <c r="AN24" s="10"/>
      <c r="AO24" s="11"/>
      <c r="AP24" s="10"/>
      <c r="AQ24" s="11"/>
      <c r="AR24" s="10">
        <f t="shared" si="2"/>
        <v>0</v>
      </c>
      <c r="AS24" s="11">
        <f t="shared" si="3"/>
        <v>0</v>
      </c>
      <c r="AT24" s="10"/>
      <c r="AU24" s="11"/>
      <c r="AV24" s="10"/>
      <c r="AW24" s="11"/>
      <c r="AX24" s="10">
        <f t="shared" si="4"/>
        <v>0</v>
      </c>
      <c r="AY24" s="11">
        <f t="shared" si="5"/>
        <v>0</v>
      </c>
      <c r="AZ24" s="10"/>
      <c r="BA24" s="11"/>
      <c r="BB24" s="10"/>
      <c r="BC24" s="11"/>
      <c r="BD24" s="10">
        <f t="shared" si="6"/>
        <v>0</v>
      </c>
      <c r="BE24" s="11">
        <f t="shared" si="7"/>
        <v>0</v>
      </c>
      <c r="BF24" s="10"/>
      <c r="BG24" s="11"/>
      <c r="BH24" s="10"/>
      <c r="BI24" s="11"/>
      <c r="BJ24" s="10">
        <f t="shared" si="8"/>
        <v>0</v>
      </c>
      <c r="BK24" s="11">
        <f t="shared" si="9"/>
        <v>0</v>
      </c>
      <c r="BL24" s="10"/>
      <c r="BM24" s="11"/>
      <c r="BN24" s="10"/>
      <c r="BO24" s="11"/>
      <c r="BP24" s="10"/>
      <c r="BQ24" s="11"/>
      <c r="BR24" s="10"/>
      <c r="BS24" s="11"/>
      <c r="BT24" s="10"/>
      <c r="BU24" s="11"/>
      <c r="BV24" s="10"/>
      <c r="BW24" s="11"/>
    </row>
    <row r="25" spans="1:75" x14ac:dyDescent="0.5">
      <c r="A25" s="8">
        <v>19</v>
      </c>
      <c r="B25" s="9" t="s">
        <v>26</v>
      </c>
      <c r="C25" s="9" t="s">
        <v>27</v>
      </c>
      <c r="D25" s="10"/>
      <c r="E25" s="11"/>
      <c r="F25" s="10"/>
      <c r="G25" s="11"/>
      <c r="H25" s="10">
        <f t="shared" si="10"/>
        <v>0</v>
      </c>
      <c r="I25" s="11">
        <f t="shared" si="10"/>
        <v>0</v>
      </c>
      <c r="J25" s="10"/>
      <c r="K25" s="11"/>
      <c r="L25" s="10"/>
      <c r="M25" s="11"/>
      <c r="N25" s="10">
        <f t="shared" si="19"/>
        <v>0</v>
      </c>
      <c r="O25" s="11">
        <f t="shared" ref="O25:O51" si="31">+K25+M25</f>
        <v>0</v>
      </c>
      <c r="P25" s="10">
        <v>1</v>
      </c>
      <c r="Q25" s="11">
        <v>320</v>
      </c>
      <c r="R25" s="10"/>
      <c r="S25" s="11"/>
      <c r="T25" s="10">
        <f>+P25+R25</f>
        <v>1</v>
      </c>
      <c r="U25" s="11">
        <f>+Q25+S25</f>
        <v>320</v>
      </c>
      <c r="V25" s="10"/>
      <c r="W25" s="11"/>
      <c r="X25" s="10">
        <v>1</v>
      </c>
      <c r="Y25" s="11">
        <v>550</v>
      </c>
      <c r="Z25" s="10">
        <f>+V25+X25</f>
        <v>1</v>
      </c>
      <c r="AA25" s="11">
        <f>+W25+Y25</f>
        <v>550</v>
      </c>
      <c r="AB25" s="10"/>
      <c r="AC25" s="11"/>
      <c r="AD25" s="10"/>
      <c r="AE25" s="11"/>
      <c r="AF25" s="10">
        <f>+AB25+AD25</f>
        <v>0</v>
      </c>
      <c r="AG25" s="11">
        <f>+AC25+AE25</f>
        <v>0</v>
      </c>
      <c r="AH25" s="10"/>
      <c r="AI25" s="11"/>
      <c r="AJ25" s="10"/>
      <c r="AK25" s="11"/>
      <c r="AL25" s="10">
        <f t="shared" si="0"/>
        <v>0</v>
      </c>
      <c r="AM25" s="11">
        <f t="shared" si="1"/>
        <v>0</v>
      </c>
      <c r="AN25" s="10"/>
      <c r="AO25" s="11"/>
      <c r="AP25" s="10"/>
      <c r="AQ25" s="11"/>
      <c r="AR25" s="10">
        <f t="shared" si="2"/>
        <v>0</v>
      </c>
      <c r="AS25" s="11">
        <f t="shared" si="3"/>
        <v>0</v>
      </c>
      <c r="AT25" s="10"/>
      <c r="AU25" s="11"/>
      <c r="AV25" s="10"/>
      <c r="AW25" s="11"/>
      <c r="AX25" s="10">
        <f t="shared" si="4"/>
        <v>0</v>
      </c>
      <c r="AY25" s="11">
        <f t="shared" si="5"/>
        <v>0</v>
      </c>
      <c r="AZ25" s="10"/>
      <c r="BA25" s="11"/>
      <c r="BB25" s="10"/>
      <c r="BC25" s="11"/>
      <c r="BD25" s="10">
        <f t="shared" si="6"/>
        <v>0</v>
      </c>
      <c r="BE25" s="11">
        <f t="shared" si="7"/>
        <v>0</v>
      </c>
      <c r="BF25" s="10"/>
      <c r="BG25" s="11"/>
      <c r="BH25" s="10"/>
      <c r="BI25" s="11"/>
      <c r="BJ25" s="10">
        <f t="shared" si="8"/>
        <v>0</v>
      </c>
      <c r="BK25" s="11">
        <f t="shared" si="9"/>
        <v>0</v>
      </c>
      <c r="BL25" s="10"/>
      <c r="BM25" s="11"/>
      <c r="BN25" s="10"/>
      <c r="BO25" s="11"/>
      <c r="BP25" s="10"/>
      <c r="BQ25" s="11"/>
      <c r="BR25" s="10"/>
      <c r="BS25" s="11"/>
      <c r="BT25" s="10"/>
      <c r="BU25" s="11"/>
      <c r="BV25" s="10"/>
      <c r="BW25" s="11"/>
    </row>
    <row r="26" spans="1:75" x14ac:dyDescent="0.5">
      <c r="A26" s="8">
        <v>20</v>
      </c>
      <c r="B26" s="9" t="s">
        <v>26</v>
      </c>
      <c r="C26" s="9" t="s">
        <v>28</v>
      </c>
      <c r="D26" s="10"/>
      <c r="E26" s="11"/>
      <c r="F26" s="10"/>
      <c r="G26" s="11"/>
      <c r="H26" s="10">
        <f t="shared" si="10"/>
        <v>0</v>
      </c>
      <c r="I26" s="11">
        <f t="shared" si="10"/>
        <v>0</v>
      </c>
      <c r="J26" s="10"/>
      <c r="K26" s="11"/>
      <c r="L26" s="10"/>
      <c r="M26" s="11"/>
      <c r="N26" s="10">
        <f t="shared" si="19"/>
        <v>0</v>
      </c>
      <c r="O26" s="11">
        <f t="shared" si="31"/>
        <v>0</v>
      </c>
      <c r="P26" s="10"/>
      <c r="Q26" s="11"/>
      <c r="R26" s="10"/>
      <c r="S26" s="11"/>
      <c r="T26" s="10">
        <f t="shared" si="21"/>
        <v>0</v>
      </c>
      <c r="U26" s="11">
        <f t="shared" ref="U26:U51" si="32">+Q26+S26</f>
        <v>0</v>
      </c>
      <c r="V26" s="10"/>
      <c r="W26" s="11"/>
      <c r="X26" s="10">
        <v>4</v>
      </c>
      <c r="Y26" s="11">
        <v>14295</v>
      </c>
      <c r="Z26" s="10">
        <f t="shared" ref="Z26:Z37" si="33">+V26+X26</f>
        <v>4</v>
      </c>
      <c r="AA26" s="11">
        <f t="shared" ref="AA26:AA37" si="34">+W26+Y26</f>
        <v>14295</v>
      </c>
      <c r="AB26" s="10"/>
      <c r="AC26" s="11"/>
      <c r="AD26" s="10">
        <v>1</v>
      </c>
      <c r="AE26" s="11">
        <v>3550</v>
      </c>
      <c r="AF26" s="10">
        <f t="shared" ref="AF26:AF37" si="35">+AB26+AD26</f>
        <v>1</v>
      </c>
      <c r="AG26" s="11">
        <f t="shared" ref="AG26:AG37" si="36">+AC26+AE26</f>
        <v>3550</v>
      </c>
      <c r="AH26" s="10"/>
      <c r="AI26" s="11"/>
      <c r="AJ26" s="10">
        <v>1</v>
      </c>
      <c r="AK26" s="11">
        <v>3565</v>
      </c>
      <c r="AL26" s="10">
        <f t="shared" si="0"/>
        <v>1</v>
      </c>
      <c r="AM26" s="11">
        <f t="shared" si="1"/>
        <v>3565</v>
      </c>
      <c r="AN26" s="10"/>
      <c r="AO26" s="11"/>
      <c r="AP26" s="10"/>
      <c r="AQ26" s="11"/>
      <c r="AR26" s="10">
        <f t="shared" si="2"/>
        <v>0</v>
      </c>
      <c r="AS26" s="11">
        <f t="shared" si="3"/>
        <v>0</v>
      </c>
      <c r="AT26" s="10"/>
      <c r="AU26" s="11"/>
      <c r="AV26" s="10">
        <v>1</v>
      </c>
      <c r="AW26" s="11">
        <v>3600</v>
      </c>
      <c r="AX26" s="10">
        <f t="shared" si="4"/>
        <v>1</v>
      </c>
      <c r="AY26" s="11">
        <f t="shared" si="5"/>
        <v>3600</v>
      </c>
      <c r="AZ26" s="10"/>
      <c r="BA26" s="11"/>
      <c r="BB26" s="10"/>
      <c r="BC26" s="11"/>
      <c r="BD26" s="10">
        <f t="shared" si="6"/>
        <v>0</v>
      </c>
      <c r="BE26" s="11">
        <f t="shared" si="7"/>
        <v>0</v>
      </c>
      <c r="BF26" s="10"/>
      <c r="BG26" s="11"/>
      <c r="BH26" s="10"/>
      <c r="BI26" s="11"/>
      <c r="BJ26" s="10">
        <f t="shared" si="8"/>
        <v>0</v>
      </c>
      <c r="BK26" s="11">
        <f t="shared" si="9"/>
        <v>0</v>
      </c>
      <c r="BL26" s="10"/>
      <c r="BM26" s="11"/>
      <c r="BN26" s="10"/>
      <c r="BO26" s="11"/>
      <c r="BP26" s="10"/>
      <c r="BQ26" s="11"/>
      <c r="BR26" s="10"/>
      <c r="BS26" s="11"/>
      <c r="BT26" s="10"/>
      <c r="BU26" s="11"/>
      <c r="BV26" s="10"/>
      <c r="BW26" s="11"/>
    </row>
    <row r="27" spans="1:75" x14ac:dyDescent="0.5">
      <c r="A27" s="8">
        <v>21</v>
      </c>
      <c r="B27" s="9" t="s">
        <v>26</v>
      </c>
      <c r="C27" s="9" t="s">
        <v>29</v>
      </c>
      <c r="D27" s="10"/>
      <c r="E27" s="11"/>
      <c r="F27" s="10"/>
      <c r="G27" s="11"/>
      <c r="H27" s="10">
        <f t="shared" si="10"/>
        <v>0</v>
      </c>
      <c r="I27" s="11">
        <f t="shared" si="10"/>
        <v>0</v>
      </c>
      <c r="J27" s="10"/>
      <c r="K27" s="11"/>
      <c r="L27" s="10">
        <v>2</v>
      </c>
      <c r="M27" s="11">
        <f>2400+1950</f>
        <v>4350</v>
      </c>
      <c r="N27" s="10">
        <f t="shared" si="19"/>
        <v>2</v>
      </c>
      <c r="O27" s="11">
        <f t="shared" si="31"/>
        <v>4350</v>
      </c>
      <c r="P27" s="10"/>
      <c r="Q27" s="11"/>
      <c r="R27" s="10"/>
      <c r="S27" s="11"/>
      <c r="T27" s="10">
        <f t="shared" si="21"/>
        <v>0</v>
      </c>
      <c r="U27" s="11">
        <f t="shared" si="32"/>
        <v>0</v>
      </c>
      <c r="V27" s="10"/>
      <c r="W27" s="11"/>
      <c r="X27" s="10"/>
      <c r="Y27" s="11"/>
      <c r="Z27" s="10">
        <f t="shared" si="33"/>
        <v>0</v>
      </c>
      <c r="AA27" s="11">
        <f t="shared" si="34"/>
        <v>0</v>
      </c>
      <c r="AB27" s="10"/>
      <c r="AC27" s="11"/>
      <c r="AD27" s="10"/>
      <c r="AE27" s="11"/>
      <c r="AF27" s="10">
        <f t="shared" si="35"/>
        <v>0</v>
      </c>
      <c r="AG27" s="11">
        <f t="shared" si="36"/>
        <v>0</v>
      </c>
      <c r="AH27" s="10"/>
      <c r="AI27" s="11"/>
      <c r="AJ27" s="10"/>
      <c r="AK27" s="11"/>
      <c r="AL27" s="10">
        <f t="shared" si="0"/>
        <v>0</v>
      </c>
      <c r="AM27" s="11">
        <f t="shared" si="1"/>
        <v>0</v>
      </c>
      <c r="AN27" s="10"/>
      <c r="AO27" s="11"/>
      <c r="AP27" s="10">
        <v>1</v>
      </c>
      <c r="AQ27" s="11">
        <v>1700</v>
      </c>
      <c r="AR27" s="10">
        <f t="shared" si="2"/>
        <v>1</v>
      </c>
      <c r="AS27" s="11">
        <f t="shared" si="3"/>
        <v>1700</v>
      </c>
      <c r="AT27" s="10"/>
      <c r="AU27" s="11"/>
      <c r="AV27" s="10"/>
      <c r="AW27" s="11"/>
      <c r="AX27" s="10">
        <f t="shared" si="4"/>
        <v>0</v>
      </c>
      <c r="AY27" s="11">
        <f t="shared" si="5"/>
        <v>0</v>
      </c>
      <c r="AZ27" s="10"/>
      <c r="BA27" s="11"/>
      <c r="BB27" s="10"/>
      <c r="BC27" s="11"/>
      <c r="BD27" s="10">
        <f t="shared" si="6"/>
        <v>0</v>
      </c>
      <c r="BE27" s="11">
        <f t="shared" si="7"/>
        <v>0</v>
      </c>
      <c r="BF27" s="10"/>
      <c r="BG27" s="11"/>
      <c r="BH27" s="10">
        <v>1</v>
      </c>
      <c r="BI27" s="11">
        <v>1700</v>
      </c>
      <c r="BJ27" s="10">
        <f t="shared" si="8"/>
        <v>1</v>
      </c>
      <c r="BK27" s="11">
        <f t="shared" si="9"/>
        <v>1700</v>
      </c>
      <c r="BL27" s="10"/>
      <c r="BM27" s="11"/>
      <c r="BN27" s="10"/>
      <c r="BO27" s="11"/>
      <c r="BP27" s="10"/>
      <c r="BQ27" s="11"/>
      <c r="BR27" s="10"/>
      <c r="BS27" s="11"/>
      <c r="BT27" s="10"/>
      <c r="BU27" s="11"/>
      <c r="BV27" s="10"/>
      <c r="BW27" s="11"/>
    </row>
    <row r="28" spans="1:75" x14ac:dyDescent="0.5">
      <c r="A28" s="8">
        <v>22</v>
      </c>
      <c r="B28" s="9" t="s">
        <v>26</v>
      </c>
      <c r="C28" s="9" t="s">
        <v>30</v>
      </c>
      <c r="D28" s="10"/>
      <c r="E28" s="11"/>
      <c r="F28" s="10"/>
      <c r="G28" s="11"/>
      <c r="H28" s="10">
        <f t="shared" si="10"/>
        <v>0</v>
      </c>
      <c r="I28" s="11">
        <f t="shared" si="10"/>
        <v>0</v>
      </c>
      <c r="J28" s="10"/>
      <c r="K28" s="11"/>
      <c r="L28" s="10"/>
      <c r="M28" s="11"/>
      <c r="N28" s="10">
        <f t="shared" si="19"/>
        <v>0</v>
      </c>
      <c r="O28" s="11">
        <f t="shared" si="31"/>
        <v>0</v>
      </c>
      <c r="P28" s="10"/>
      <c r="Q28" s="11"/>
      <c r="R28" s="10"/>
      <c r="S28" s="11"/>
      <c r="T28" s="10">
        <f t="shared" si="21"/>
        <v>0</v>
      </c>
      <c r="U28" s="11">
        <f t="shared" si="32"/>
        <v>0</v>
      </c>
      <c r="V28" s="10"/>
      <c r="W28" s="11"/>
      <c r="X28" s="10"/>
      <c r="Y28" s="11"/>
      <c r="Z28" s="10">
        <f t="shared" si="33"/>
        <v>0</v>
      </c>
      <c r="AA28" s="11">
        <f t="shared" si="34"/>
        <v>0</v>
      </c>
      <c r="AB28" s="10"/>
      <c r="AC28" s="11"/>
      <c r="AD28" s="10"/>
      <c r="AE28" s="11"/>
      <c r="AF28" s="10">
        <f t="shared" si="35"/>
        <v>0</v>
      </c>
      <c r="AG28" s="11">
        <f t="shared" si="36"/>
        <v>0</v>
      </c>
      <c r="AH28" s="10"/>
      <c r="AI28" s="11"/>
      <c r="AJ28" s="10"/>
      <c r="AK28" s="11"/>
      <c r="AL28" s="10">
        <f t="shared" si="0"/>
        <v>0</v>
      </c>
      <c r="AM28" s="11">
        <f t="shared" si="1"/>
        <v>0</v>
      </c>
      <c r="AN28" s="10"/>
      <c r="AO28" s="11"/>
      <c r="AP28" s="10"/>
      <c r="AQ28" s="11"/>
      <c r="AR28" s="10">
        <f t="shared" si="2"/>
        <v>0</v>
      </c>
      <c r="AS28" s="11">
        <f t="shared" si="3"/>
        <v>0</v>
      </c>
      <c r="AT28" s="10">
        <v>2</v>
      </c>
      <c r="AU28" s="11">
        <f>770+695</f>
        <v>1465</v>
      </c>
      <c r="AV28" s="10"/>
      <c r="AW28" s="11"/>
      <c r="AX28" s="10">
        <f t="shared" si="4"/>
        <v>2</v>
      </c>
      <c r="AY28" s="11">
        <f t="shared" si="5"/>
        <v>1465</v>
      </c>
      <c r="AZ28" s="10"/>
      <c r="BA28" s="11"/>
      <c r="BB28" s="10"/>
      <c r="BC28" s="11"/>
      <c r="BD28" s="10">
        <f t="shared" si="6"/>
        <v>0</v>
      </c>
      <c r="BE28" s="11">
        <f t="shared" si="7"/>
        <v>0</v>
      </c>
      <c r="BF28" s="10">
        <v>1</v>
      </c>
      <c r="BG28" s="11">
        <v>695</v>
      </c>
      <c r="BH28" s="10">
        <v>7</v>
      </c>
      <c r="BI28" s="11">
        <v>17850</v>
      </c>
      <c r="BJ28" s="10">
        <f t="shared" si="8"/>
        <v>8</v>
      </c>
      <c r="BK28" s="11">
        <f t="shared" si="9"/>
        <v>18545</v>
      </c>
      <c r="BL28" s="10"/>
      <c r="BM28" s="11"/>
      <c r="BN28" s="10"/>
      <c r="BO28" s="11"/>
      <c r="BP28" s="10"/>
      <c r="BQ28" s="11"/>
      <c r="BR28" s="10"/>
      <c r="BS28" s="11"/>
      <c r="BT28" s="10"/>
      <c r="BU28" s="11"/>
      <c r="BV28" s="10"/>
      <c r="BW28" s="11"/>
    </row>
    <row r="29" spans="1:75" x14ac:dyDescent="0.5">
      <c r="A29" s="8">
        <v>23</v>
      </c>
      <c r="B29" s="9" t="s">
        <v>26</v>
      </c>
      <c r="C29" s="9" t="s">
        <v>31</v>
      </c>
      <c r="D29" s="10"/>
      <c r="E29" s="11"/>
      <c r="F29" s="10"/>
      <c r="G29" s="11"/>
      <c r="H29" s="10">
        <f t="shared" si="10"/>
        <v>0</v>
      </c>
      <c r="I29" s="11">
        <f t="shared" si="10"/>
        <v>0</v>
      </c>
      <c r="J29" s="10"/>
      <c r="K29" s="11"/>
      <c r="L29" s="10"/>
      <c r="M29" s="11"/>
      <c r="N29" s="10">
        <f t="shared" si="19"/>
        <v>0</v>
      </c>
      <c r="O29" s="11">
        <f t="shared" si="31"/>
        <v>0</v>
      </c>
      <c r="P29" s="10"/>
      <c r="Q29" s="11"/>
      <c r="R29" s="10"/>
      <c r="S29" s="11"/>
      <c r="T29" s="10">
        <f t="shared" si="21"/>
        <v>0</v>
      </c>
      <c r="U29" s="11">
        <f t="shared" si="32"/>
        <v>0</v>
      </c>
      <c r="V29" s="10"/>
      <c r="W29" s="11"/>
      <c r="X29" s="10"/>
      <c r="Y29" s="11"/>
      <c r="Z29" s="10">
        <f t="shared" si="33"/>
        <v>0</v>
      </c>
      <c r="AA29" s="11">
        <f t="shared" si="34"/>
        <v>0</v>
      </c>
      <c r="AB29" s="10"/>
      <c r="AC29" s="11"/>
      <c r="AD29" s="10"/>
      <c r="AE29" s="11"/>
      <c r="AF29" s="10">
        <f t="shared" si="35"/>
        <v>0</v>
      </c>
      <c r="AG29" s="11">
        <f t="shared" si="36"/>
        <v>0</v>
      </c>
      <c r="AH29" s="10"/>
      <c r="AI29" s="11"/>
      <c r="AJ29" s="10"/>
      <c r="AK29" s="11"/>
      <c r="AL29" s="10">
        <f t="shared" si="0"/>
        <v>0</v>
      </c>
      <c r="AM29" s="11">
        <f t="shared" si="1"/>
        <v>0</v>
      </c>
      <c r="AN29" s="10"/>
      <c r="AO29" s="11"/>
      <c r="AP29" s="10"/>
      <c r="AQ29" s="11"/>
      <c r="AR29" s="10">
        <f t="shared" si="2"/>
        <v>0</v>
      </c>
      <c r="AS29" s="11">
        <f t="shared" si="3"/>
        <v>0</v>
      </c>
      <c r="AT29" s="10"/>
      <c r="AU29" s="11"/>
      <c r="AV29" s="10"/>
      <c r="AW29" s="11"/>
      <c r="AX29" s="10">
        <f t="shared" si="4"/>
        <v>0</v>
      </c>
      <c r="AY29" s="11">
        <f t="shared" si="5"/>
        <v>0</v>
      </c>
      <c r="AZ29" s="10"/>
      <c r="BA29" s="11"/>
      <c r="BB29" s="10"/>
      <c r="BC29" s="11"/>
      <c r="BD29" s="10">
        <f t="shared" si="6"/>
        <v>0</v>
      </c>
      <c r="BE29" s="11">
        <f t="shared" si="7"/>
        <v>0</v>
      </c>
      <c r="BF29" s="10"/>
      <c r="BG29" s="11"/>
      <c r="BH29" s="10"/>
      <c r="BI29" s="11"/>
      <c r="BJ29" s="10">
        <f t="shared" si="8"/>
        <v>0</v>
      </c>
      <c r="BK29" s="11">
        <f t="shared" si="9"/>
        <v>0</v>
      </c>
      <c r="BL29" s="10"/>
      <c r="BM29" s="11"/>
      <c r="BN29" s="10"/>
      <c r="BO29" s="11"/>
      <c r="BP29" s="10"/>
      <c r="BQ29" s="11"/>
      <c r="BR29" s="10"/>
      <c r="BS29" s="11"/>
      <c r="BT29" s="10"/>
      <c r="BU29" s="11"/>
      <c r="BV29" s="10"/>
      <c r="BW29" s="11"/>
    </row>
    <row r="30" spans="1:75" x14ac:dyDescent="0.5">
      <c r="A30" s="8">
        <v>24</v>
      </c>
      <c r="B30" s="9" t="s">
        <v>26</v>
      </c>
      <c r="C30" s="9" t="s">
        <v>32</v>
      </c>
      <c r="D30" s="10"/>
      <c r="E30" s="11"/>
      <c r="F30" s="10"/>
      <c r="G30" s="11"/>
      <c r="H30" s="10">
        <f t="shared" si="10"/>
        <v>0</v>
      </c>
      <c r="I30" s="11">
        <f t="shared" si="10"/>
        <v>0</v>
      </c>
      <c r="J30" s="10"/>
      <c r="K30" s="11"/>
      <c r="L30" s="10"/>
      <c r="M30" s="11"/>
      <c r="N30" s="10">
        <f t="shared" si="19"/>
        <v>0</v>
      </c>
      <c r="O30" s="11">
        <f t="shared" si="31"/>
        <v>0</v>
      </c>
      <c r="P30" s="10"/>
      <c r="Q30" s="11"/>
      <c r="R30" s="10"/>
      <c r="S30" s="11"/>
      <c r="T30" s="10">
        <f t="shared" si="21"/>
        <v>0</v>
      </c>
      <c r="U30" s="11">
        <f t="shared" si="32"/>
        <v>0</v>
      </c>
      <c r="V30" s="10"/>
      <c r="W30" s="11"/>
      <c r="X30" s="10">
        <v>3</v>
      </c>
      <c r="Y30" s="11">
        <v>1020</v>
      </c>
      <c r="Z30" s="10">
        <f t="shared" si="33"/>
        <v>3</v>
      </c>
      <c r="AA30" s="11">
        <f t="shared" si="34"/>
        <v>1020</v>
      </c>
      <c r="AB30" s="10"/>
      <c r="AC30" s="11"/>
      <c r="AD30" s="10">
        <v>1</v>
      </c>
      <c r="AE30" s="11">
        <v>800</v>
      </c>
      <c r="AF30" s="10">
        <f t="shared" si="35"/>
        <v>1</v>
      </c>
      <c r="AG30" s="11">
        <f t="shared" si="36"/>
        <v>800</v>
      </c>
      <c r="AH30" s="10">
        <v>1</v>
      </c>
      <c r="AI30" s="11">
        <v>290</v>
      </c>
      <c r="AJ30" s="10">
        <v>2</v>
      </c>
      <c r="AK30" s="11">
        <v>680</v>
      </c>
      <c r="AL30" s="10">
        <f t="shared" si="0"/>
        <v>3</v>
      </c>
      <c r="AM30" s="11">
        <f t="shared" si="1"/>
        <v>970</v>
      </c>
      <c r="AN30" s="10"/>
      <c r="AO30" s="11"/>
      <c r="AP30" s="10"/>
      <c r="AQ30" s="11"/>
      <c r="AR30" s="10">
        <f t="shared" si="2"/>
        <v>0</v>
      </c>
      <c r="AS30" s="11">
        <f t="shared" si="3"/>
        <v>0</v>
      </c>
      <c r="AT30" s="10"/>
      <c r="AU30" s="11"/>
      <c r="AV30" s="10"/>
      <c r="AW30" s="11"/>
      <c r="AX30" s="10">
        <f t="shared" si="4"/>
        <v>0</v>
      </c>
      <c r="AY30" s="11">
        <f t="shared" si="5"/>
        <v>0</v>
      </c>
      <c r="AZ30" s="10">
        <v>1</v>
      </c>
      <c r="BA30" s="11">
        <v>250</v>
      </c>
      <c r="BB30" s="10">
        <v>4</v>
      </c>
      <c r="BC30" s="11">
        <v>1360</v>
      </c>
      <c r="BD30" s="10">
        <f t="shared" si="6"/>
        <v>5</v>
      </c>
      <c r="BE30" s="11">
        <f t="shared" si="7"/>
        <v>1610</v>
      </c>
      <c r="BF30" s="10"/>
      <c r="BG30" s="11"/>
      <c r="BH30" s="10">
        <v>1</v>
      </c>
      <c r="BI30" s="11">
        <v>700</v>
      </c>
      <c r="BJ30" s="10">
        <f t="shared" si="8"/>
        <v>1</v>
      </c>
      <c r="BK30" s="11">
        <f t="shared" si="9"/>
        <v>700</v>
      </c>
      <c r="BL30" s="10"/>
      <c r="BM30" s="11"/>
      <c r="BN30" s="10"/>
      <c r="BO30" s="11"/>
      <c r="BP30" s="10"/>
      <c r="BQ30" s="11"/>
      <c r="BR30" s="10"/>
      <c r="BS30" s="11"/>
      <c r="BT30" s="10"/>
      <c r="BU30" s="11"/>
      <c r="BV30" s="10"/>
      <c r="BW30" s="11"/>
    </row>
    <row r="31" spans="1:75" x14ac:dyDescent="0.5">
      <c r="A31" s="8">
        <v>25</v>
      </c>
      <c r="B31" s="9" t="s">
        <v>33</v>
      </c>
      <c r="C31" s="9" t="s">
        <v>33</v>
      </c>
      <c r="D31" s="10"/>
      <c r="E31" s="11"/>
      <c r="F31" s="10"/>
      <c r="G31" s="11"/>
      <c r="H31" s="10">
        <f t="shared" si="10"/>
        <v>0</v>
      </c>
      <c r="I31" s="11">
        <f t="shared" si="10"/>
        <v>0</v>
      </c>
      <c r="J31" s="10">
        <v>1</v>
      </c>
      <c r="K31" s="11">
        <v>320</v>
      </c>
      <c r="L31" s="10"/>
      <c r="M31" s="11"/>
      <c r="N31" s="10">
        <f t="shared" si="19"/>
        <v>1</v>
      </c>
      <c r="O31" s="11">
        <f t="shared" si="31"/>
        <v>320</v>
      </c>
      <c r="P31" s="10"/>
      <c r="Q31" s="11"/>
      <c r="R31" s="10"/>
      <c r="S31" s="11"/>
      <c r="T31" s="10">
        <f t="shared" si="21"/>
        <v>0</v>
      </c>
      <c r="U31" s="11">
        <f t="shared" si="32"/>
        <v>0</v>
      </c>
      <c r="V31" s="10"/>
      <c r="W31" s="11"/>
      <c r="X31" s="10"/>
      <c r="Y31" s="11"/>
      <c r="Z31" s="10">
        <f t="shared" si="33"/>
        <v>0</v>
      </c>
      <c r="AA31" s="11">
        <f t="shared" si="34"/>
        <v>0</v>
      </c>
      <c r="AB31" s="10">
        <v>1</v>
      </c>
      <c r="AC31" s="11">
        <v>290</v>
      </c>
      <c r="AD31" s="10"/>
      <c r="AE31" s="11"/>
      <c r="AF31" s="10">
        <f t="shared" si="35"/>
        <v>1</v>
      </c>
      <c r="AG31" s="11">
        <f t="shared" si="36"/>
        <v>290</v>
      </c>
      <c r="AH31" s="10"/>
      <c r="AI31" s="11"/>
      <c r="AJ31" s="10"/>
      <c r="AK31" s="11"/>
      <c r="AL31" s="10">
        <f t="shared" si="0"/>
        <v>0</v>
      </c>
      <c r="AM31" s="11">
        <f t="shared" si="1"/>
        <v>0</v>
      </c>
      <c r="AN31" s="10"/>
      <c r="AO31" s="11"/>
      <c r="AP31" s="10"/>
      <c r="AQ31" s="11"/>
      <c r="AR31" s="10">
        <f t="shared" si="2"/>
        <v>0</v>
      </c>
      <c r="AS31" s="11">
        <f t="shared" si="3"/>
        <v>0</v>
      </c>
      <c r="AT31" s="10"/>
      <c r="AU31" s="11"/>
      <c r="AV31" s="10">
        <v>2</v>
      </c>
      <c r="AW31" s="11">
        <v>1220</v>
      </c>
      <c r="AX31" s="10">
        <f t="shared" si="4"/>
        <v>2</v>
      </c>
      <c r="AY31" s="11">
        <f t="shared" si="5"/>
        <v>1220</v>
      </c>
      <c r="AZ31" s="10"/>
      <c r="BA31" s="11"/>
      <c r="BB31" s="10"/>
      <c r="BC31" s="11"/>
      <c r="BD31" s="10">
        <f t="shared" si="6"/>
        <v>0</v>
      </c>
      <c r="BE31" s="11">
        <f t="shared" si="7"/>
        <v>0</v>
      </c>
      <c r="BF31" s="10"/>
      <c r="BG31" s="11"/>
      <c r="BH31" s="10"/>
      <c r="BI31" s="11"/>
      <c r="BJ31" s="10">
        <f t="shared" si="8"/>
        <v>0</v>
      </c>
      <c r="BK31" s="11">
        <f t="shared" si="9"/>
        <v>0</v>
      </c>
      <c r="BL31" s="10"/>
      <c r="BM31" s="11"/>
      <c r="BN31" s="10"/>
      <c r="BO31" s="11"/>
      <c r="BP31" s="10"/>
      <c r="BQ31" s="11"/>
      <c r="BR31" s="10"/>
      <c r="BS31" s="11"/>
      <c r="BT31" s="10"/>
      <c r="BU31" s="11"/>
      <c r="BV31" s="10"/>
      <c r="BW31" s="11"/>
    </row>
    <row r="32" spans="1:75" x14ac:dyDescent="0.5">
      <c r="A32" s="8">
        <v>26</v>
      </c>
      <c r="B32" s="9" t="s">
        <v>34</v>
      </c>
      <c r="C32" s="9" t="s">
        <v>35</v>
      </c>
      <c r="D32" s="10"/>
      <c r="E32" s="11"/>
      <c r="F32" s="10"/>
      <c r="G32" s="11"/>
      <c r="H32" s="10">
        <f t="shared" si="10"/>
        <v>0</v>
      </c>
      <c r="I32" s="11">
        <f t="shared" si="10"/>
        <v>0</v>
      </c>
      <c r="J32" s="10"/>
      <c r="K32" s="11"/>
      <c r="L32" s="10"/>
      <c r="M32" s="11"/>
      <c r="N32" s="10">
        <f t="shared" si="19"/>
        <v>0</v>
      </c>
      <c r="O32" s="11">
        <f t="shared" si="31"/>
        <v>0</v>
      </c>
      <c r="P32" s="10"/>
      <c r="Q32" s="11"/>
      <c r="R32" s="10"/>
      <c r="S32" s="11"/>
      <c r="T32" s="10">
        <f t="shared" si="21"/>
        <v>0</v>
      </c>
      <c r="U32" s="11">
        <f t="shared" si="32"/>
        <v>0</v>
      </c>
      <c r="V32" s="10"/>
      <c r="W32" s="11"/>
      <c r="X32" s="10"/>
      <c r="Y32" s="11"/>
      <c r="Z32" s="10">
        <f t="shared" si="33"/>
        <v>0</v>
      </c>
      <c r="AA32" s="11">
        <f t="shared" si="34"/>
        <v>0</v>
      </c>
      <c r="AB32" s="10"/>
      <c r="AC32" s="11"/>
      <c r="AD32" s="10"/>
      <c r="AE32" s="11"/>
      <c r="AF32" s="10">
        <f t="shared" si="35"/>
        <v>0</v>
      </c>
      <c r="AG32" s="11">
        <f t="shared" si="36"/>
        <v>0</v>
      </c>
      <c r="AH32" s="10"/>
      <c r="AI32" s="11"/>
      <c r="AJ32" s="10"/>
      <c r="AK32" s="11"/>
      <c r="AL32" s="10">
        <f t="shared" si="0"/>
        <v>0</v>
      </c>
      <c r="AM32" s="11">
        <f t="shared" si="1"/>
        <v>0</v>
      </c>
      <c r="AN32" s="10"/>
      <c r="AO32" s="11"/>
      <c r="AP32" s="10"/>
      <c r="AQ32" s="11"/>
      <c r="AR32" s="10">
        <f t="shared" si="2"/>
        <v>0</v>
      </c>
      <c r="AS32" s="11">
        <f t="shared" si="3"/>
        <v>0</v>
      </c>
      <c r="AT32" s="10"/>
      <c r="AU32" s="11"/>
      <c r="AV32" s="10"/>
      <c r="AW32" s="11"/>
      <c r="AX32" s="10">
        <f t="shared" si="4"/>
        <v>0</v>
      </c>
      <c r="AY32" s="11">
        <f t="shared" si="5"/>
        <v>0</v>
      </c>
      <c r="AZ32" s="10"/>
      <c r="BA32" s="11"/>
      <c r="BB32" s="10">
        <v>1</v>
      </c>
      <c r="BC32" s="11">
        <v>400</v>
      </c>
      <c r="BD32" s="10">
        <f t="shared" si="6"/>
        <v>1</v>
      </c>
      <c r="BE32" s="11">
        <f t="shared" si="7"/>
        <v>400</v>
      </c>
      <c r="BF32" s="10"/>
      <c r="BG32" s="11"/>
      <c r="BH32" s="10"/>
      <c r="BI32" s="11"/>
      <c r="BJ32" s="10">
        <f t="shared" si="8"/>
        <v>0</v>
      </c>
      <c r="BK32" s="11">
        <f t="shared" si="9"/>
        <v>0</v>
      </c>
      <c r="BL32" s="10"/>
      <c r="BM32" s="11"/>
      <c r="BN32" s="10"/>
      <c r="BO32" s="11"/>
      <c r="BP32" s="10"/>
      <c r="BQ32" s="11"/>
      <c r="BR32" s="10"/>
      <c r="BS32" s="11"/>
      <c r="BT32" s="10"/>
      <c r="BU32" s="11"/>
      <c r="BV32" s="10"/>
      <c r="BW32" s="11"/>
    </row>
    <row r="33" spans="1:75" x14ac:dyDescent="0.5">
      <c r="A33" s="8">
        <v>27</v>
      </c>
      <c r="B33" s="9" t="s">
        <v>34</v>
      </c>
      <c r="C33" s="9" t="s">
        <v>36</v>
      </c>
      <c r="D33" s="10"/>
      <c r="E33" s="11"/>
      <c r="F33" s="10"/>
      <c r="G33" s="11"/>
      <c r="H33" s="10">
        <f t="shared" si="10"/>
        <v>0</v>
      </c>
      <c r="I33" s="11">
        <f t="shared" si="10"/>
        <v>0</v>
      </c>
      <c r="J33" s="10"/>
      <c r="K33" s="11"/>
      <c r="L33" s="10"/>
      <c r="M33" s="11"/>
      <c r="N33" s="10">
        <f t="shared" si="19"/>
        <v>0</v>
      </c>
      <c r="O33" s="11">
        <f t="shared" si="31"/>
        <v>0</v>
      </c>
      <c r="P33" s="10"/>
      <c r="Q33" s="11"/>
      <c r="R33" s="10"/>
      <c r="S33" s="11"/>
      <c r="T33" s="10">
        <f t="shared" si="21"/>
        <v>0</v>
      </c>
      <c r="U33" s="11">
        <f t="shared" si="32"/>
        <v>0</v>
      </c>
      <c r="V33" s="10"/>
      <c r="W33" s="11"/>
      <c r="X33" s="10"/>
      <c r="Y33" s="11"/>
      <c r="Z33" s="10">
        <f t="shared" si="33"/>
        <v>0</v>
      </c>
      <c r="AA33" s="11">
        <f t="shared" si="34"/>
        <v>0</v>
      </c>
      <c r="AB33" s="10"/>
      <c r="AC33" s="11"/>
      <c r="AD33" s="10"/>
      <c r="AE33" s="11"/>
      <c r="AF33" s="10">
        <f t="shared" si="35"/>
        <v>0</v>
      </c>
      <c r="AG33" s="11">
        <f t="shared" si="36"/>
        <v>0</v>
      </c>
      <c r="AH33" s="10"/>
      <c r="AI33" s="11"/>
      <c r="AJ33" s="10"/>
      <c r="AK33" s="11"/>
      <c r="AL33" s="10">
        <f t="shared" si="0"/>
        <v>0</v>
      </c>
      <c r="AM33" s="11">
        <f t="shared" si="1"/>
        <v>0</v>
      </c>
      <c r="AN33" s="10"/>
      <c r="AO33" s="11"/>
      <c r="AP33" s="10"/>
      <c r="AQ33" s="11"/>
      <c r="AR33" s="10">
        <f t="shared" si="2"/>
        <v>0</v>
      </c>
      <c r="AS33" s="11">
        <f t="shared" si="3"/>
        <v>0</v>
      </c>
      <c r="AT33" s="10"/>
      <c r="AU33" s="11"/>
      <c r="AV33" s="10"/>
      <c r="AW33" s="11"/>
      <c r="AX33" s="10">
        <f t="shared" si="4"/>
        <v>0</v>
      </c>
      <c r="AY33" s="11">
        <f t="shared" si="5"/>
        <v>0</v>
      </c>
      <c r="AZ33" s="10"/>
      <c r="BA33" s="11"/>
      <c r="BB33" s="10"/>
      <c r="BC33" s="11"/>
      <c r="BD33" s="10">
        <f t="shared" si="6"/>
        <v>0</v>
      </c>
      <c r="BE33" s="11">
        <f t="shared" si="7"/>
        <v>0</v>
      </c>
      <c r="BF33" s="10">
        <v>1</v>
      </c>
      <c r="BG33" s="11">
        <v>695</v>
      </c>
      <c r="BH33" s="10"/>
      <c r="BI33" s="11"/>
      <c r="BJ33" s="10">
        <f t="shared" si="8"/>
        <v>1</v>
      </c>
      <c r="BK33" s="11">
        <f t="shared" si="9"/>
        <v>695</v>
      </c>
      <c r="BL33" s="10"/>
      <c r="BM33" s="11"/>
      <c r="BN33" s="10"/>
      <c r="BO33" s="11"/>
      <c r="BP33" s="10"/>
      <c r="BQ33" s="11"/>
      <c r="BR33" s="10"/>
      <c r="BS33" s="11"/>
      <c r="BT33" s="10"/>
      <c r="BU33" s="11"/>
      <c r="BV33" s="10"/>
      <c r="BW33" s="11"/>
    </row>
    <row r="34" spans="1:75" x14ac:dyDescent="0.5">
      <c r="A34" s="8">
        <v>28</v>
      </c>
      <c r="B34" s="9" t="s">
        <v>37</v>
      </c>
      <c r="C34" s="9" t="s">
        <v>38</v>
      </c>
      <c r="D34" s="10"/>
      <c r="E34" s="11"/>
      <c r="F34" s="10"/>
      <c r="G34" s="11"/>
      <c r="H34" s="10">
        <f t="shared" si="10"/>
        <v>0</v>
      </c>
      <c r="I34" s="11">
        <f t="shared" si="10"/>
        <v>0</v>
      </c>
      <c r="J34" s="10"/>
      <c r="K34" s="11"/>
      <c r="L34" s="10"/>
      <c r="M34" s="11"/>
      <c r="N34" s="10">
        <f t="shared" si="19"/>
        <v>0</v>
      </c>
      <c r="O34" s="11">
        <f t="shared" si="31"/>
        <v>0</v>
      </c>
      <c r="P34" s="10"/>
      <c r="Q34" s="11"/>
      <c r="R34" s="10"/>
      <c r="S34" s="11"/>
      <c r="T34" s="10">
        <f t="shared" si="21"/>
        <v>0</v>
      </c>
      <c r="U34" s="11">
        <f t="shared" si="32"/>
        <v>0</v>
      </c>
      <c r="V34" s="10"/>
      <c r="W34" s="11"/>
      <c r="X34" s="10"/>
      <c r="Y34" s="11"/>
      <c r="Z34" s="10">
        <f t="shared" si="33"/>
        <v>0</v>
      </c>
      <c r="AA34" s="11">
        <f t="shared" si="34"/>
        <v>0</v>
      </c>
      <c r="AB34" s="10"/>
      <c r="AC34" s="11"/>
      <c r="AD34" s="10"/>
      <c r="AE34" s="11"/>
      <c r="AF34" s="10">
        <f t="shared" si="35"/>
        <v>0</v>
      </c>
      <c r="AG34" s="11">
        <f t="shared" si="36"/>
        <v>0</v>
      </c>
      <c r="AH34" s="10"/>
      <c r="AI34" s="11"/>
      <c r="AJ34" s="10"/>
      <c r="AK34" s="11"/>
      <c r="AL34" s="10">
        <f t="shared" si="0"/>
        <v>0</v>
      </c>
      <c r="AM34" s="11">
        <f t="shared" si="1"/>
        <v>0</v>
      </c>
      <c r="AN34" s="10">
        <v>1</v>
      </c>
      <c r="AO34" s="11">
        <v>770</v>
      </c>
      <c r="AP34" s="10"/>
      <c r="AQ34" s="11"/>
      <c r="AR34" s="10">
        <f t="shared" si="2"/>
        <v>1</v>
      </c>
      <c r="AS34" s="11">
        <f t="shared" si="3"/>
        <v>770</v>
      </c>
      <c r="AT34" s="10"/>
      <c r="AU34" s="11"/>
      <c r="AV34" s="10"/>
      <c r="AW34" s="11"/>
      <c r="AX34" s="10">
        <f t="shared" si="4"/>
        <v>0</v>
      </c>
      <c r="AY34" s="11">
        <f t="shared" si="5"/>
        <v>0</v>
      </c>
      <c r="AZ34" s="10">
        <v>1</v>
      </c>
      <c r="BA34" s="11">
        <v>695</v>
      </c>
      <c r="BB34" s="10"/>
      <c r="BC34" s="11"/>
      <c r="BD34" s="10">
        <f t="shared" si="6"/>
        <v>1</v>
      </c>
      <c r="BE34" s="11">
        <f t="shared" si="7"/>
        <v>695</v>
      </c>
      <c r="BF34" s="10"/>
      <c r="BG34" s="11"/>
      <c r="BH34" s="10"/>
      <c r="BI34" s="11"/>
      <c r="BJ34" s="10">
        <f t="shared" si="8"/>
        <v>0</v>
      </c>
      <c r="BK34" s="11">
        <f t="shared" si="9"/>
        <v>0</v>
      </c>
      <c r="BL34" s="10"/>
      <c r="BM34" s="11"/>
      <c r="BN34" s="10"/>
      <c r="BO34" s="11"/>
      <c r="BP34" s="10"/>
      <c r="BQ34" s="11"/>
      <c r="BR34" s="10"/>
      <c r="BS34" s="11"/>
      <c r="BT34" s="10"/>
      <c r="BU34" s="11"/>
      <c r="BV34" s="10"/>
      <c r="BW34" s="11"/>
    </row>
    <row r="35" spans="1:75" x14ac:dyDescent="0.5">
      <c r="A35" s="8">
        <v>29</v>
      </c>
      <c r="B35" s="9" t="s">
        <v>39</v>
      </c>
      <c r="C35" s="9" t="s">
        <v>39</v>
      </c>
      <c r="D35" s="10"/>
      <c r="E35" s="11"/>
      <c r="F35" s="10"/>
      <c r="G35" s="11"/>
      <c r="H35" s="10">
        <f t="shared" si="10"/>
        <v>0</v>
      </c>
      <c r="I35" s="11">
        <f t="shared" si="10"/>
        <v>0</v>
      </c>
      <c r="J35" s="10"/>
      <c r="K35" s="11"/>
      <c r="L35" s="10"/>
      <c r="M35" s="11"/>
      <c r="N35" s="10">
        <f t="shared" si="19"/>
        <v>0</v>
      </c>
      <c r="O35" s="11">
        <f t="shared" si="31"/>
        <v>0</v>
      </c>
      <c r="P35" s="10"/>
      <c r="Q35" s="11"/>
      <c r="R35" s="10"/>
      <c r="S35" s="11"/>
      <c r="T35" s="10">
        <f t="shared" si="21"/>
        <v>0</v>
      </c>
      <c r="U35" s="11">
        <f t="shared" si="32"/>
        <v>0</v>
      </c>
      <c r="V35" s="10"/>
      <c r="W35" s="11"/>
      <c r="X35" s="10"/>
      <c r="Y35" s="11"/>
      <c r="Z35" s="10">
        <f t="shared" si="33"/>
        <v>0</v>
      </c>
      <c r="AA35" s="11">
        <f t="shared" si="34"/>
        <v>0</v>
      </c>
      <c r="AB35" s="10"/>
      <c r="AC35" s="11"/>
      <c r="AD35" s="10"/>
      <c r="AE35" s="11"/>
      <c r="AF35" s="10">
        <f t="shared" si="35"/>
        <v>0</v>
      </c>
      <c r="AG35" s="11">
        <f t="shared" si="36"/>
        <v>0</v>
      </c>
      <c r="AH35" s="10">
        <v>3</v>
      </c>
      <c r="AI35" s="11">
        <f>290+320+770</f>
        <v>1380</v>
      </c>
      <c r="AJ35" s="10"/>
      <c r="AK35" s="11"/>
      <c r="AL35" s="10">
        <f t="shared" si="0"/>
        <v>3</v>
      </c>
      <c r="AM35" s="11">
        <f t="shared" si="1"/>
        <v>1380</v>
      </c>
      <c r="AN35" s="10"/>
      <c r="AO35" s="11"/>
      <c r="AP35" s="10"/>
      <c r="AQ35" s="11"/>
      <c r="AR35" s="10">
        <f t="shared" si="2"/>
        <v>0</v>
      </c>
      <c r="AS35" s="11">
        <f t="shared" si="3"/>
        <v>0</v>
      </c>
      <c r="AT35" s="10">
        <v>1</v>
      </c>
      <c r="AU35" s="11">
        <v>250</v>
      </c>
      <c r="AV35" s="10"/>
      <c r="AW35" s="11"/>
      <c r="AX35" s="10">
        <f t="shared" si="4"/>
        <v>1</v>
      </c>
      <c r="AY35" s="11">
        <f t="shared" si="5"/>
        <v>250</v>
      </c>
      <c r="AZ35" s="10">
        <v>1</v>
      </c>
      <c r="BA35" s="11">
        <v>250</v>
      </c>
      <c r="BB35" s="10"/>
      <c r="BC35" s="11"/>
      <c r="BD35" s="10">
        <f t="shared" si="6"/>
        <v>1</v>
      </c>
      <c r="BE35" s="11">
        <f t="shared" si="7"/>
        <v>250</v>
      </c>
      <c r="BF35" s="10">
        <v>1</v>
      </c>
      <c r="BG35" s="11">
        <v>695</v>
      </c>
      <c r="BH35" s="10"/>
      <c r="BI35" s="11"/>
      <c r="BJ35" s="10">
        <f t="shared" si="8"/>
        <v>1</v>
      </c>
      <c r="BK35" s="11">
        <f t="shared" si="9"/>
        <v>695</v>
      </c>
      <c r="BL35" s="10"/>
      <c r="BM35" s="11"/>
      <c r="BN35" s="10"/>
      <c r="BO35" s="11"/>
      <c r="BP35" s="10"/>
      <c r="BQ35" s="11"/>
      <c r="BR35" s="10"/>
      <c r="BS35" s="11"/>
      <c r="BT35" s="10"/>
      <c r="BU35" s="11"/>
      <c r="BV35" s="10"/>
      <c r="BW35" s="11"/>
    </row>
    <row r="36" spans="1:75" x14ac:dyDescent="0.5">
      <c r="A36" s="8">
        <v>30</v>
      </c>
      <c r="B36" s="9" t="s">
        <v>40</v>
      </c>
      <c r="C36" s="9" t="s">
        <v>40</v>
      </c>
      <c r="D36" s="10"/>
      <c r="E36" s="11"/>
      <c r="F36" s="10">
        <v>1</v>
      </c>
      <c r="G36" s="11">
        <v>700</v>
      </c>
      <c r="H36" s="10">
        <f t="shared" si="10"/>
        <v>1</v>
      </c>
      <c r="I36" s="11">
        <f t="shared" si="10"/>
        <v>700</v>
      </c>
      <c r="J36" s="10"/>
      <c r="K36" s="11"/>
      <c r="L36" s="10"/>
      <c r="M36" s="11"/>
      <c r="N36" s="10">
        <f t="shared" si="19"/>
        <v>0</v>
      </c>
      <c r="O36" s="11">
        <f t="shared" si="31"/>
        <v>0</v>
      </c>
      <c r="P36" s="10"/>
      <c r="Q36" s="11"/>
      <c r="R36" s="10">
        <v>1</v>
      </c>
      <c r="S36" s="11">
        <v>650</v>
      </c>
      <c r="T36" s="10">
        <f t="shared" si="21"/>
        <v>1</v>
      </c>
      <c r="U36" s="11">
        <f t="shared" si="32"/>
        <v>650</v>
      </c>
      <c r="V36" s="10"/>
      <c r="W36" s="11"/>
      <c r="X36" s="10"/>
      <c r="Y36" s="11"/>
      <c r="Z36" s="10">
        <f t="shared" si="33"/>
        <v>0</v>
      </c>
      <c r="AA36" s="11">
        <f t="shared" si="34"/>
        <v>0</v>
      </c>
      <c r="AB36" s="10"/>
      <c r="AC36" s="11"/>
      <c r="AD36" s="10"/>
      <c r="AE36" s="11"/>
      <c r="AF36" s="10">
        <f t="shared" si="35"/>
        <v>0</v>
      </c>
      <c r="AG36" s="11">
        <f t="shared" si="36"/>
        <v>0</v>
      </c>
      <c r="AH36" s="10"/>
      <c r="AI36" s="11"/>
      <c r="AJ36" s="10"/>
      <c r="AK36" s="11"/>
      <c r="AL36" s="10">
        <f t="shared" si="0"/>
        <v>0</v>
      </c>
      <c r="AM36" s="11">
        <f t="shared" si="1"/>
        <v>0</v>
      </c>
      <c r="AN36" s="10"/>
      <c r="AO36" s="11"/>
      <c r="AP36" s="10"/>
      <c r="AQ36" s="11"/>
      <c r="AR36" s="10">
        <f t="shared" si="2"/>
        <v>0</v>
      </c>
      <c r="AS36" s="11">
        <f t="shared" si="3"/>
        <v>0</v>
      </c>
      <c r="AT36" s="10"/>
      <c r="AU36" s="11"/>
      <c r="AV36" s="10"/>
      <c r="AW36" s="11"/>
      <c r="AX36" s="10">
        <f t="shared" si="4"/>
        <v>0</v>
      </c>
      <c r="AY36" s="11">
        <f t="shared" si="5"/>
        <v>0</v>
      </c>
      <c r="AZ36" s="10"/>
      <c r="BA36" s="11"/>
      <c r="BB36" s="10"/>
      <c r="BC36" s="11"/>
      <c r="BD36" s="10">
        <f t="shared" si="6"/>
        <v>0</v>
      </c>
      <c r="BE36" s="11">
        <f t="shared" si="7"/>
        <v>0</v>
      </c>
      <c r="BF36" s="10"/>
      <c r="BG36" s="11"/>
      <c r="BH36" s="10"/>
      <c r="BI36" s="11"/>
      <c r="BJ36" s="10">
        <f t="shared" si="8"/>
        <v>0</v>
      </c>
      <c r="BK36" s="11">
        <f t="shared" si="9"/>
        <v>0</v>
      </c>
      <c r="BL36" s="10"/>
      <c r="BM36" s="11"/>
      <c r="BN36" s="10"/>
      <c r="BO36" s="11"/>
      <c r="BP36" s="10"/>
      <c r="BQ36" s="11"/>
      <c r="BR36" s="10"/>
      <c r="BS36" s="11"/>
      <c r="BT36" s="10"/>
      <c r="BU36" s="11"/>
      <c r="BV36" s="10"/>
      <c r="BW36" s="11"/>
    </row>
    <row r="37" spans="1:75" x14ac:dyDescent="0.5">
      <c r="A37" s="8">
        <v>31</v>
      </c>
      <c r="B37" s="9" t="s">
        <v>41</v>
      </c>
      <c r="C37" s="9" t="s">
        <v>41</v>
      </c>
      <c r="D37" s="10"/>
      <c r="E37" s="11"/>
      <c r="F37" s="10"/>
      <c r="G37" s="11"/>
      <c r="H37" s="10">
        <f t="shared" si="10"/>
        <v>0</v>
      </c>
      <c r="I37" s="11">
        <f t="shared" si="10"/>
        <v>0</v>
      </c>
      <c r="J37" s="10"/>
      <c r="K37" s="11"/>
      <c r="L37" s="10"/>
      <c r="M37" s="11"/>
      <c r="N37" s="10">
        <f t="shared" si="19"/>
        <v>0</v>
      </c>
      <c r="O37" s="11">
        <f t="shared" si="31"/>
        <v>0</v>
      </c>
      <c r="P37" s="10"/>
      <c r="Q37" s="11"/>
      <c r="R37" s="10"/>
      <c r="S37" s="11"/>
      <c r="T37" s="10">
        <f t="shared" si="21"/>
        <v>0</v>
      </c>
      <c r="U37" s="11">
        <f t="shared" si="32"/>
        <v>0</v>
      </c>
      <c r="V37" s="10"/>
      <c r="W37" s="11"/>
      <c r="X37" s="10"/>
      <c r="Y37" s="11"/>
      <c r="Z37" s="10">
        <f t="shared" si="33"/>
        <v>0</v>
      </c>
      <c r="AA37" s="11">
        <f t="shared" si="34"/>
        <v>0</v>
      </c>
      <c r="AB37" s="10"/>
      <c r="AC37" s="11"/>
      <c r="AD37" s="10"/>
      <c r="AE37" s="11"/>
      <c r="AF37" s="10">
        <f t="shared" si="35"/>
        <v>0</v>
      </c>
      <c r="AG37" s="11">
        <f t="shared" si="36"/>
        <v>0</v>
      </c>
      <c r="AH37" s="10"/>
      <c r="AI37" s="11"/>
      <c r="AJ37" s="10"/>
      <c r="AK37" s="11"/>
      <c r="AL37" s="10">
        <f t="shared" si="0"/>
        <v>0</v>
      </c>
      <c r="AM37" s="11">
        <f t="shared" si="1"/>
        <v>0</v>
      </c>
      <c r="AN37" s="10"/>
      <c r="AO37" s="11"/>
      <c r="AP37" s="10"/>
      <c r="AQ37" s="11"/>
      <c r="AR37" s="10">
        <f t="shared" si="2"/>
        <v>0</v>
      </c>
      <c r="AS37" s="11">
        <f t="shared" si="3"/>
        <v>0</v>
      </c>
      <c r="AT37" s="10"/>
      <c r="AU37" s="11"/>
      <c r="AV37" s="10">
        <v>1</v>
      </c>
      <c r="AW37" s="11">
        <v>3800</v>
      </c>
      <c r="AX37" s="10">
        <f t="shared" si="4"/>
        <v>1</v>
      </c>
      <c r="AY37" s="11">
        <f t="shared" si="5"/>
        <v>3800</v>
      </c>
      <c r="AZ37" s="10"/>
      <c r="BA37" s="11"/>
      <c r="BB37" s="10"/>
      <c r="BC37" s="11"/>
      <c r="BD37" s="10">
        <f t="shared" si="6"/>
        <v>0</v>
      </c>
      <c r="BE37" s="11">
        <f t="shared" si="7"/>
        <v>0</v>
      </c>
      <c r="BF37" s="10"/>
      <c r="BG37" s="11"/>
      <c r="BH37" s="10"/>
      <c r="BI37" s="11"/>
      <c r="BJ37" s="10">
        <f t="shared" si="8"/>
        <v>0</v>
      </c>
      <c r="BK37" s="11">
        <f t="shared" si="9"/>
        <v>0</v>
      </c>
      <c r="BL37" s="10"/>
      <c r="BM37" s="11"/>
      <c r="BN37" s="10"/>
      <c r="BO37" s="11"/>
      <c r="BP37" s="10"/>
      <c r="BQ37" s="11"/>
      <c r="BR37" s="10"/>
      <c r="BS37" s="11"/>
      <c r="BT37" s="10"/>
      <c r="BU37" s="11"/>
      <c r="BV37" s="10"/>
      <c r="BW37" s="11"/>
    </row>
    <row r="38" spans="1:75" x14ac:dyDescent="0.5">
      <c r="A38" s="8">
        <v>32</v>
      </c>
      <c r="B38" s="9" t="s">
        <v>42</v>
      </c>
      <c r="C38" s="9" t="s">
        <v>43</v>
      </c>
      <c r="D38" s="10"/>
      <c r="E38" s="11"/>
      <c r="F38" s="10"/>
      <c r="G38" s="11"/>
      <c r="H38" s="10">
        <f t="shared" si="10"/>
        <v>0</v>
      </c>
      <c r="I38" s="11">
        <f t="shared" si="10"/>
        <v>0</v>
      </c>
      <c r="J38" s="10"/>
      <c r="K38" s="11"/>
      <c r="L38" s="10"/>
      <c r="M38" s="11"/>
      <c r="N38" s="10">
        <f t="shared" si="19"/>
        <v>0</v>
      </c>
      <c r="O38" s="11">
        <f t="shared" si="31"/>
        <v>0</v>
      </c>
      <c r="P38" s="10">
        <v>1</v>
      </c>
      <c r="Q38" s="11">
        <v>320</v>
      </c>
      <c r="R38" s="10"/>
      <c r="S38" s="11"/>
      <c r="T38" s="10">
        <f>+P38+R38</f>
        <v>1</v>
      </c>
      <c r="U38" s="11">
        <f>+Q38+S38</f>
        <v>320</v>
      </c>
      <c r="V38" s="10"/>
      <c r="W38" s="11"/>
      <c r="X38" s="10"/>
      <c r="Y38" s="11"/>
      <c r="Z38" s="10">
        <f>+V38+X38</f>
        <v>0</v>
      </c>
      <c r="AA38" s="11">
        <f>+W38+Y38</f>
        <v>0</v>
      </c>
      <c r="AB38" s="10"/>
      <c r="AC38" s="11"/>
      <c r="AD38" s="10"/>
      <c r="AE38" s="11"/>
      <c r="AF38" s="10">
        <f>+AB38+AD38</f>
        <v>0</v>
      </c>
      <c r="AG38" s="11">
        <f>+AC38+AE38</f>
        <v>0</v>
      </c>
      <c r="AH38" s="10">
        <v>1</v>
      </c>
      <c r="AI38" s="11">
        <v>250</v>
      </c>
      <c r="AJ38" s="10"/>
      <c r="AK38" s="11"/>
      <c r="AL38" s="10">
        <f t="shared" si="0"/>
        <v>1</v>
      </c>
      <c r="AM38" s="11">
        <f t="shared" si="1"/>
        <v>250</v>
      </c>
      <c r="AN38" s="10"/>
      <c r="AO38" s="11"/>
      <c r="AP38" s="10"/>
      <c r="AQ38" s="11"/>
      <c r="AR38" s="10">
        <f t="shared" si="2"/>
        <v>0</v>
      </c>
      <c r="AS38" s="11">
        <f t="shared" si="3"/>
        <v>0</v>
      </c>
      <c r="AT38" s="10"/>
      <c r="AU38" s="11"/>
      <c r="AV38" s="10"/>
      <c r="AW38" s="11"/>
      <c r="AX38" s="10">
        <f t="shared" si="4"/>
        <v>0</v>
      </c>
      <c r="AY38" s="11">
        <f t="shared" si="5"/>
        <v>0</v>
      </c>
      <c r="AZ38" s="10"/>
      <c r="BA38" s="11"/>
      <c r="BB38" s="10"/>
      <c r="BC38" s="11"/>
      <c r="BD38" s="10">
        <f t="shared" si="6"/>
        <v>0</v>
      </c>
      <c r="BE38" s="11">
        <f t="shared" si="7"/>
        <v>0</v>
      </c>
      <c r="BF38" s="10">
        <v>1</v>
      </c>
      <c r="BG38" s="11">
        <v>695</v>
      </c>
      <c r="BH38" s="10"/>
      <c r="BI38" s="11"/>
      <c r="BJ38" s="10">
        <f t="shared" si="8"/>
        <v>1</v>
      </c>
      <c r="BK38" s="11">
        <f t="shared" si="9"/>
        <v>695</v>
      </c>
      <c r="BL38" s="10"/>
      <c r="BM38" s="11"/>
      <c r="BN38" s="10"/>
      <c r="BO38" s="11"/>
      <c r="BP38" s="10"/>
      <c r="BQ38" s="11"/>
      <c r="BR38" s="10"/>
      <c r="BS38" s="11"/>
      <c r="BT38" s="10"/>
      <c r="BU38" s="11"/>
      <c r="BV38" s="10"/>
      <c r="BW38" s="11"/>
    </row>
    <row r="39" spans="1:75" x14ac:dyDescent="0.5">
      <c r="A39" s="8">
        <v>33</v>
      </c>
      <c r="B39" s="14" t="s">
        <v>44</v>
      </c>
      <c r="C39" s="9" t="s">
        <v>45</v>
      </c>
      <c r="D39" s="10"/>
      <c r="E39" s="11"/>
      <c r="F39" s="10"/>
      <c r="G39" s="11"/>
      <c r="H39" s="10">
        <f t="shared" si="10"/>
        <v>0</v>
      </c>
      <c r="I39" s="11">
        <f t="shared" si="10"/>
        <v>0</v>
      </c>
      <c r="J39" s="10"/>
      <c r="K39" s="11"/>
      <c r="L39" s="10"/>
      <c r="M39" s="11"/>
      <c r="N39" s="10">
        <f t="shared" si="19"/>
        <v>0</v>
      </c>
      <c r="O39" s="11">
        <f t="shared" si="31"/>
        <v>0</v>
      </c>
      <c r="P39" s="10"/>
      <c r="Q39" s="11"/>
      <c r="R39" s="10"/>
      <c r="S39" s="11"/>
      <c r="T39" s="10">
        <f t="shared" si="21"/>
        <v>0</v>
      </c>
      <c r="U39" s="11">
        <f t="shared" si="32"/>
        <v>0</v>
      </c>
      <c r="V39" s="10"/>
      <c r="W39" s="11"/>
      <c r="X39" s="10"/>
      <c r="Y39" s="11"/>
      <c r="Z39" s="10">
        <f t="shared" ref="Z39:Z42" si="37">+V39+X39</f>
        <v>0</v>
      </c>
      <c r="AA39" s="11">
        <f t="shared" ref="AA39:AA42" si="38">+W39+Y39</f>
        <v>0</v>
      </c>
      <c r="AB39" s="10"/>
      <c r="AC39" s="11"/>
      <c r="AD39" s="10">
        <v>2</v>
      </c>
      <c r="AE39" s="11">
        <v>935</v>
      </c>
      <c r="AF39" s="10">
        <f t="shared" ref="AF39:AF42" si="39">+AB39+AD39</f>
        <v>2</v>
      </c>
      <c r="AG39" s="11">
        <f t="shared" ref="AG39:AG42" si="40">+AC39+AE39</f>
        <v>935</v>
      </c>
      <c r="AH39" s="10"/>
      <c r="AI39" s="11"/>
      <c r="AJ39" s="10"/>
      <c r="AK39" s="11"/>
      <c r="AL39" s="10">
        <f t="shared" si="0"/>
        <v>0</v>
      </c>
      <c r="AM39" s="11">
        <f t="shared" si="1"/>
        <v>0</v>
      </c>
      <c r="AN39" s="10"/>
      <c r="AO39" s="11"/>
      <c r="AP39" s="10"/>
      <c r="AQ39" s="11"/>
      <c r="AR39" s="10">
        <f t="shared" si="2"/>
        <v>0</v>
      </c>
      <c r="AS39" s="11">
        <f t="shared" si="3"/>
        <v>0</v>
      </c>
      <c r="AT39" s="10"/>
      <c r="AU39" s="11"/>
      <c r="AV39" s="10"/>
      <c r="AW39" s="11"/>
      <c r="AX39" s="10">
        <f t="shared" si="4"/>
        <v>0</v>
      </c>
      <c r="AY39" s="11">
        <f t="shared" si="5"/>
        <v>0</v>
      </c>
      <c r="AZ39" s="10"/>
      <c r="BA39" s="11"/>
      <c r="BB39" s="10"/>
      <c r="BC39" s="11"/>
      <c r="BD39" s="10">
        <f t="shared" si="6"/>
        <v>0</v>
      </c>
      <c r="BE39" s="11">
        <f t="shared" si="7"/>
        <v>0</v>
      </c>
      <c r="BF39" s="10"/>
      <c r="BG39" s="11"/>
      <c r="BH39" s="10"/>
      <c r="BI39" s="11"/>
      <c r="BJ39" s="10">
        <f t="shared" si="8"/>
        <v>0</v>
      </c>
      <c r="BK39" s="11">
        <f t="shared" si="9"/>
        <v>0</v>
      </c>
      <c r="BL39" s="10"/>
      <c r="BM39" s="11"/>
      <c r="BN39" s="10"/>
      <c r="BO39" s="11"/>
      <c r="BP39" s="10"/>
      <c r="BQ39" s="11"/>
      <c r="BR39" s="10"/>
      <c r="BS39" s="11"/>
      <c r="BT39" s="10"/>
      <c r="BU39" s="11"/>
      <c r="BV39" s="10"/>
      <c r="BW39" s="11"/>
    </row>
    <row r="40" spans="1:75" x14ac:dyDescent="0.5">
      <c r="A40" s="8">
        <v>34</v>
      </c>
      <c r="B40" s="14" t="s">
        <v>44</v>
      </c>
      <c r="C40" s="9" t="s">
        <v>46</v>
      </c>
      <c r="D40" s="10"/>
      <c r="E40" s="11"/>
      <c r="F40" s="10"/>
      <c r="G40" s="11"/>
      <c r="H40" s="10">
        <f t="shared" si="10"/>
        <v>0</v>
      </c>
      <c r="I40" s="11">
        <f t="shared" si="10"/>
        <v>0</v>
      </c>
      <c r="J40" s="10">
        <v>1</v>
      </c>
      <c r="K40" s="11">
        <v>320</v>
      </c>
      <c r="L40" s="10"/>
      <c r="M40" s="11"/>
      <c r="N40" s="10">
        <f t="shared" si="19"/>
        <v>1</v>
      </c>
      <c r="O40" s="11">
        <f t="shared" si="31"/>
        <v>320</v>
      </c>
      <c r="P40" s="10"/>
      <c r="Q40" s="11"/>
      <c r="R40" s="10"/>
      <c r="S40" s="11"/>
      <c r="T40" s="10">
        <f t="shared" si="21"/>
        <v>0</v>
      </c>
      <c r="U40" s="11">
        <f t="shared" si="32"/>
        <v>0</v>
      </c>
      <c r="V40" s="10">
        <v>1</v>
      </c>
      <c r="W40" s="11">
        <v>790</v>
      </c>
      <c r="X40" s="10"/>
      <c r="Y40" s="11"/>
      <c r="Z40" s="10">
        <f t="shared" si="37"/>
        <v>1</v>
      </c>
      <c r="AA40" s="11">
        <f t="shared" si="38"/>
        <v>790</v>
      </c>
      <c r="AB40" s="10"/>
      <c r="AC40" s="11"/>
      <c r="AD40" s="10"/>
      <c r="AE40" s="11"/>
      <c r="AF40" s="10">
        <f t="shared" si="39"/>
        <v>0</v>
      </c>
      <c r="AG40" s="11">
        <f t="shared" si="40"/>
        <v>0</v>
      </c>
      <c r="AH40" s="10"/>
      <c r="AI40" s="11"/>
      <c r="AJ40" s="10"/>
      <c r="AK40" s="11"/>
      <c r="AL40" s="10">
        <f t="shared" si="0"/>
        <v>0</v>
      </c>
      <c r="AM40" s="11">
        <f t="shared" si="1"/>
        <v>0</v>
      </c>
      <c r="AN40" s="10"/>
      <c r="AO40" s="11"/>
      <c r="AP40" s="10"/>
      <c r="AQ40" s="11"/>
      <c r="AR40" s="10">
        <f t="shared" si="2"/>
        <v>0</v>
      </c>
      <c r="AS40" s="11">
        <f t="shared" si="3"/>
        <v>0</v>
      </c>
      <c r="AT40" s="10"/>
      <c r="AU40" s="11"/>
      <c r="AV40" s="10"/>
      <c r="AW40" s="11"/>
      <c r="AX40" s="10">
        <f t="shared" si="4"/>
        <v>0</v>
      </c>
      <c r="AY40" s="11">
        <f t="shared" si="5"/>
        <v>0</v>
      </c>
      <c r="AZ40" s="10"/>
      <c r="BA40" s="11"/>
      <c r="BB40" s="10"/>
      <c r="BC40" s="11"/>
      <c r="BD40" s="10">
        <f t="shared" si="6"/>
        <v>0</v>
      </c>
      <c r="BE40" s="11">
        <f t="shared" si="7"/>
        <v>0</v>
      </c>
      <c r="BF40" s="10"/>
      <c r="BG40" s="11"/>
      <c r="BH40" s="10"/>
      <c r="BI40" s="11"/>
      <c r="BJ40" s="10">
        <f t="shared" si="8"/>
        <v>0</v>
      </c>
      <c r="BK40" s="11">
        <f t="shared" si="9"/>
        <v>0</v>
      </c>
      <c r="BL40" s="10"/>
      <c r="BM40" s="11"/>
      <c r="BN40" s="10"/>
      <c r="BO40" s="11"/>
      <c r="BP40" s="10"/>
      <c r="BQ40" s="11"/>
      <c r="BR40" s="10"/>
      <c r="BS40" s="11"/>
      <c r="BT40" s="10"/>
      <c r="BU40" s="11"/>
      <c r="BV40" s="10"/>
      <c r="BW40" s="11"/>
    </row>
    <row r="41" spans="1:75" x14ac:dyDescent="0.5">
      <c r="A41" s="8">
        <v>35</v>
      </c>
      <c r="B41" s="14" t="s">
        <v>44</v>
      </c>
      <c r="C41" s="9" t="s">
        <v>47</v>
      </c>
      <c r="D41" s="10"/>
      <c r="E41" s="11"/>
      <c r="F41" s="10"/>
      <c r="G41" s="11"/>
      <c r="H41" s="10">
        <f t="shared" si="10"/>
        <v>0</v>
      </c>
      <c r="I41" s="11">
        <f t="shared" si="10"/>
        <v>0</v>
      </c>
      <c r="J41" s="10"/>
      <c r="K41" s="11"/>
      <c r="L41" s="10"/>
      <c r="M41" s="11"/>
      <c r="N41" s="10">
        <f t="shared" si="19"/>
        <v>0</v>
      </c>
      <c r="O41" s="11">
        <f t="shared" si="31"/>
        <v>0</v>
      </c>
      <c r="P41" s="10"/>
      <c r="Q41" s="11"/>
      <c r="R41" s="10"/>
      <c r="S41" s="11"/>
      <c r="T41" s="10">
        <f t="shared" si="21"/>
        <v>0</v>
      </c>
      <c r="U41" s="11">
        <f t="shared" si="32"/>
        <v>0</v>
      </c>
      <c r="V41" s="10"/>
      <c r="W41" s="11"/>
      <c r="X41" s="10"/>
      <c r="Y41" s="11"/>
      <c r="Z41" s="10">
        <f t="shared" si="37"/>
        <v>0</v>
      </c>
      <c r="AA41" s="11">
        <f t="shared" si="38"/>
        <v>0</v>
      </c>
      <c r="AB41" s="10"/>
      <c r="AC41" s="11"/>
      <c r="AD41" s="10"/>
      <c r="AE41" s="11"/>
      <c r="AF41" s="10">
        <f t="shared" si="39"/>
        <v>0</v>
      </c>
      <c r="AG41" s="11">
        <f t="shared" si="40"/>
        <v>0</v>
      </c>
      <c r="AH41" s="10"/>
      <c r="AI41" s="11"/>
      <c r="AJ41" s="10"/>
      <c r="AK41" s="11"/>
      <c r="AL41" s="10">
        <f t="shared" si="0"/>
        <v>0</v>
      </c>
      <c r="AM41" s="11">
        <f t="shared" si="1"/>
        <v>0</v>
      </c>
      <c r="AN41" s="10"/>
      <c r="AO41" s="11"/>
      <c r="AP41" s="10"/>
      <c r="AQ41" s="11"/>
      <c r="AR41" s="10">
        <f t="shared" si="2"/>
        <v>0</v>
      </c>
      <c r="AS41" s="11">
        <f t="shared" si="3"/>
        <v>0</v>
      </c>
      <c r="AT41" s="10"/>
      <c r="AU41" s="11"/>
      <c r="AV41" s="10"/>
      <c r="AW41" s="11"/>
      <c r="AX41" s="10">
        <f t="shared" si="4"/>
        <v>0</v>
      </c>
      <c r="AY41" s="11">
        <f t="shared" si="5"/>
        <v>0</v>
      </c>
      <c r="AZ41" s="10"/>
      <c r="BA41" s="11"/>
      <c r="BB41" s="10"/>
      <c r="BC41" s="11"/>
      <c r="BD41" s="10">
        <f t="shared" si="6"/>
        <v>0</v>
      </c>
      <c r="BE41" s="11">
        <f t="shared" si="7"/>
        <v>0</v>
      </c>
      <c r="BF41" s="10"/>
      <c r="BG41" s="11"/>
      <c r="BH41" s="10"/>
      <c r="BI41" s="11"/>
      <c r="BJ41" s="10">
        <f t="shared" si="8"/>
        <v>0</v>
      </c>
      <c r="BK41" s="11">
        <f t="shared" si="9"/>
        <v>0</v>
      </c>
      <c r="BL41" s="10"/>
      <c r="BM41" s="11"/>
      <c r="BN41" s="10"/>
      <c r="BO41" s="11"/>
      <c r="BP41" s="10"/>
      <c r="BQ41" s="11"/>
      <c r="BR41" s="10"/>
      <c r="BS41" s="11"/>
      <c r="BT41" s="10"/>
      <c r="BU41" s="11"/>
      <c r="BV41" s="10"/>
      <c r="BW41" s="11"/>
    </row>
    <row r="42" spans="1:75" x14ac:dyDescent="0.5">
      <c r="A42" s="8">
        <v>36</v>
      </c>
      <c r="B42" s="9" t="s">
        <v>48</v>
      </c>
      <c r="C42" s="9" t="s">
        <v>48</v>
      </c>
      <c r="D42" s="10"/>
      <c r="E42" s="11"/>
      <c r="F42" s="10"/>
      <c r="G42" s="11"/>
      <c r="H42" s="10">
        <f t="shared" si="10"/>
        <v>0</v>
      </c>
      <c r="I42" s="11">
        <f t="shared" si="10"/>
        <v>0</v>
      </c>
      <c r="J42" s="10"/>
      <c r="K42" s="11"/>
      <c r="L42" s="10"/>
      <c r="M42" s="11"/>
      <c r="N42" s="10">
        <f t="shared" si="19"/>
        <v>0</v>
      </c>
      <c r="O42" s="11">
        <f t="shared" si="31"/>
        <v>0</v>
      </c>
      <c r="P42" s="10"/>
      <c r="Q42" s="11"/>
      <c r="R42" s="10"/>
      <c r="S42" s="11"/>
      <c r="T42" s="10">
        <f t="shared" si="21"/>
        <v>0</v>
      </c>
      <c r="U42" s="11">
        <f t="shared" si="32"/>
        <v>0</v>
      </c>
      <c r="V42" s="10"/>
      <c r="W42" s="11"/>
      <c r="X42" s="10"/>
      <c r="Y42" s="11"/>
      <c r="Z42" s="10">
        <f t="shared" si="37"/>
        <v>0</v>
      </c>
      <c r="AA42" s="11">
        <f t="shared" si="38"/>
        <v>0</v>
      </c>
      <c r="AB42" s="10"/>
      <c r="AC42" s="11"/>
      <c r="AD42" s="10"/>
      <c r="AE42" s="11"/>
      <c r="AF42" s="10">
        <f t="shared" si="39"/>
        <v>0</v>
      </c>
      <c r="AG42" s="11">
        <f t="shared" si="40"/>
        <v>0</v>
      </c>
      <c r="AH42" s="10"/>
      <c r="AI42" s="11"/>
      <c r="AJ42" s="10"/>
      <c r="AK42" s="11"/>
      <c r="AL42" s="10">
        <f t="shared" si="0"/>
        <v>0</v>
      </c>
      <c r="AM42" s="11">
        <f t="shared" si="1"/>
        <v>0</v>
      </c>
      <c r="AN42" s="10"/>
      <c r="AO42" s="11"/>
      <c r="AP42" s="10"/>
      <c r="AQ42" s="11"/>
      <c r="AR42" s="10">
        <f t="shared" si="2"/>
        <v>0</v>
      </c>
      <c r="AS42" s="11">
        <f t="shared" si="3"/>
        <v>0</v>
      </c>
      <c r="AT42" s="10"/>
      <c r="AU42" s="11"/>
      <c r="AV42" s="10"/>
      <c r="AW42" s="11"/>
      <c r="AX42" s="10">
        <f t="shared" si="4"/>
        <v>0</v>
      </c>
      <c r="AY42" s="11">
        <f t="shared" si="5"/>
        <v>0</v>
      </c>
      <c r="AZ42" s="10"/>
      <c r="BA42" s="11"/>
      <c r="BB42" s="10"/>
      <c r="BC42" s="11"/>
      <c r="BD42" s="10">
        <f t="shared" si="6"/>
        <v>0</v>
      </c>
      <c r="BE42" s="11">
        <f t="shared" si="7"/>
        <v>0</v>
      </c>
      <c r="BF42" s="10"/>
      <c r="BG42" s="11"/>
      <c r="BH42" s="10"/>
      <c r="BI42" s="11"/>
      <c r="BJ42" s="10">
        <f t="shared" si="8"/>
        <v>0</v>
      </c>
      <c r="BK42" s="11">
        <f t="shared" si="9"/>
        <v>0</v>
      </c>
      <c r="BL42" s="10"/>
      <c r="BM42" s="11"/>
      <c r="BN42" s="10"/>
      <c r="BO42" s="11"/>
      <c r="BP42" s="10"/>
      <c r="BQ42" s="11"/>
      <c r="BR42" s="10"/>
      <c r="BS42" s="11"/>
      <c r="BT42" s="10"/>
      <c r="BU42" s="11"/>
      <c r="BV42" s="10"/>
      <c r="BW42" s="11"/>
    </row>
    <row r="43" spans="1:75" x14ac:dyDescent="0.5">
      <c r="A43" s="8">
        <v>37</v>
      </c>
      <c r="B43" s="9" t="s">
        <v>49</v>
      </c>
      <c r="C43" s="9" t="s">
        <v>49</v>
      </c>
      <c r="D43" s="10"/>
      <c r="E43" s="11"/>
      <c r="F43" s="10"/>
      <c r="G43" s="11"/>
      <c r="H43" s="10">
        <f t="shared" si="10"/>
        <v>0</v>
      </c>
      <c r="I43" s="11">
        <f t="shared" si="10"/>
        <v>0</v>
      </c>
      <c r="J43" s="10"/>
      <c r="K43" s="11"/>
      <c r="L43" s="10"/>
      <c r="M43" s="11"/>
      <c r="N43" s="10">
        <f t="shared" si="19"/>
        <v>0</v>
      </c>
      <c r="O43" s="11">
        <f t="shared" si="31"/>
        <v>0</v>
      </c>
      <c r="P43" s="10">
        <v>1</v>
      </c>
      <c r="Q43" s="11">
        <v>290</v>
      </c>
      <c r="R43" s="10"/>
      <c r="S43" s="11"/>
      <c r="T43" s="10">
        <f>+P43+R43</f>
        <v>1</v>
      </c>
      <c r="U43" s="11">
        <f>+Q43+S43</f>
        <v>290</v>
      </c>
      <c r="V43" s="10"/>
      <c r="W43" s="11"/>
      <c r="X43" s="10"/>
      <c r="Y43" s="11"/>
      <c r="Z43" s="10">
        <f>+V43+X43</f>
        <v>0</v>
      </c>
      <c r="AA43" s="11">
        <f>+W43+Y43</f>
        <v>0</v>
      </c>
      <c r="AB43" s="10">
        <v>1</v>
      </c>
      <c r="AC43" s="11">
        <v>770</v>
      </c>
      <c r="AD43" s="10"/>
      <c r="AE43" s="11"/>
      <c r="AF43" s="10">
        <f>+AB43+AD43</f>
        <v>1</v>
      </c>
      <c r="AG43" s="11">
        <f>+AC43+AE43</f>
        <v>770</v>
      </c>
      <c r="AH43" s="10">
        <v>3</v>
      </c>
      <c r="AI43" s="11">
        <f>250+270+320</f>
        <v>840</v>
      </c>
      <c r="AJ43" s="10"/>
      <c r="AK43" s="11"/>
      <c r="AL43" s="10">
        <f t="shared" si="0"/>
        <v>3</v>
      </c>
      <c r="AM43" s="11">
        <f t="shared" si="1"/>
        <v>840</v>
      </c>
      <c r="AN43" s="10"/>
      <c r="AO43" s="11"/>
      <c r="AP43" s="10"/>
      <c r="AQ43" s="11"/>
      <c r="AR43" s="10">
        <f t="shared" si="2"/>
        <v>0</v>
      </c>
      <c r="AS43" s="11">
        <f t="shared" si="3"/>
        <v>0</v>
      </c>
      <c r="AT43" s="10">
        <v>1</v>
      </c>
      <c r="AU43" s="11">
        <v>770</v>
      </c>
      <c r="AV43" s="10"/>
      <c r="AW43" s="11"/>
      <c r="AX43" s="10">
        <f t="shared" si="4"/>
        <v>1</v>
      </c>
      <c r="AY43" s="11">
        <f t="shared" si="5"/>
        <v>770</v>
      </c>
      <c r="AZ43" s="10">
        <v>1</v>
      </c>
      <c r="BA43" s="11">
        <v>270</v>
      </c>
      <c r="BB43" s="10">
        <v>6</v>
      </c>
      <c r="BC43" s="11">
        <v>12440</v>
      </c>
      <c r="BD43" s="10">
        <f t="shared" si="6"/>
        <v>7</v>
      </c>
      <c r="BE43" s="11">
        <f t="shared" si="7"/>
        <v>12710</v>
      </c>
      <c r="BF43" s="10"/>
      <c r="BG43" s="11"/>
      <c r="BH43" s="10"/>
      <c r="BI43" s="11"/>
      <c r="BJ43" s="10">
        <f t="shared" si="8"/>
        <v>0</v>
      </c>
      <c r="BK43" s="11">
        <f t="shared" si="9"/>
        <v>0</v>
      </c>
      <c r="BL43" s="10"/>
      <c r="BM43" s="11"/>
      <c r="BN43" s="10"/>
      <c r="BO43" s="11"/>
      <c r="BP43" s="10"/>
      <c r="BQ43" s="11"/>
      <c r="BR43" s="10"/>
      <c r="BS43" s="11"/>
      <c r="BT43" s="10"/>
      <c r="BU43" s="11"/>
      <c r="BV43" s="10"/>
      <c r="BW43" s="11"/>
    </row>
    <row r="44" spans="1:75" x14ac:dyDescent="0.5">
      <c r="A44" s="8">
        <v>38</v>
      </c>
      <c r="B44" s="9" t="s">
        <v>50</v>
      </c>
      <c r="C44" s="9" t="s">
        <v>50</v>
      </c>
      <c r="D44" s="10"/>
      <c r="E44" s="11"/>
      <c r="F44" s="10"/>
      <c r="G44" s="11"/>
      <c r="H44" s="10">
        <f t="shared" si="10"/>
        <v>0</v>
      </c>
      <c r="I44" s="11">
        <f t="shared" si="10"/>
        <v>0</v>
      </c>
      <c r="J44" s="10"/>
      <c r="K44" s="11"/>
      <c r="L44" s="10"/>
      <c r="M44" s="11"/>
      <c r="N44" s="10">
        <f t="shared" si="19"/>
        <v>0</v>
      </c>
      <c r="O44" s="11">
        <f t="shared" si="31"/>
        <v>0</v>
      </c>
      <c r="P44" s="10"/>
      <c r="Q44" s="11"/>
      <c r="R44" s="10"/>
      <c r="S44" s="11"/>
      <c r="T44" s="10">
        <f t="shared" si="21"/>
        <v>0</v>
      </c>
      <c r="U44" s="11">
        <f t="shared" si="32"/>
        <v>0</v>
      </c>
      <c r="V44" s="10"/>
      <c r="W44" s="11"/>
      <c r="X44" s="10"/>
      <c r="Y44" s="11"/>
      <c r="Z44" s="10">
        <f t="shared" ref="Z44:Z46" si="41">+V44+X44</f>
        <v>0</v>
      </c>
      <c r="AA44" s="11">
        <f t="shared" ref="AA44:AA46" si="42">+W44+Y44</f>
        <v>0</v>
      </c>
      <c r="AB44" s="10"/>
      <c r="AC44" s="11"/>
      <c r="AD44" s="10"/>
      <c r="AE44" s="11"/>
      <c r="AF44" s="10">
        <f t="shared" ref="AF44:AF46" si="43">+AB44+AD44</f>
        <v>0</v>
      </c>
      <c r="AG44" s="11">
        <f t="shared" ref="AG44:AG46" si="44">+AC44+AE44</f>
        <v>0</v>
      </c>
      <c r="AH44" s="10">
        <v>1</v>
      </c>
      <c r="AI44" s="11">
        <v>770</v>
      </c>
      <c r="AJ44" s="10"/>
      <c r="AK44" s="11"/>
      <c r="AL44" s="10">
        <f t="shared" si="0"/>
        <v>1</v>
      </c>
      <c r="AM44" s="11">
        <f t="shared" si="1"/>
        <v>770</v>
      </c>
      <c r="AN44" s="10"/>
      <c r="AO44" s="11"/>
      <c r="AP44" s="10"/>
      <c r="AQ44" s="11"/>
      <c r="AR44" s="10">
        <f t="shared" si="2"/>
        <v>0</v>
      </c>
      <c r="AS44" s="11">
        <f t="shared" si="3"/>
        <v>0</v>
      </c>
      <c r="AT44" s="10"/>
      <c r="AU44" s="11"/>
      <c r="AV44" s="10"/>
      <c r="AW44" s="11"/>
      <c r="AX44" s="10">
        <f t="shared" si="4"/>
        <v>0</v>
      </c>
      <c r="AY44" s="11">
        <f t="shared" si="5"/>
        <v>0</v>
      </c>
      <c r="AZ44" s="10"/>
      <c r="BA44" s="11"/>
      <c r="BB44" s="10"/>
      <c r="BC44" s="11"/>
      <c r="BD44" s="10">
        <f t="shared" si="6"/>
        <v>0</v>
      </c>
      <c r="BE44" s="11">
        <f t="shared" si="7"/>
        <v>0</v>
      </c>
      <c r="BF44" s="10"/>
      <c r="BG44" s="11"/>
      <c r="BH44" s="10"/>
      <c r="BI44" s="11"/>
      <c r="BJ44" s="10">
        <f t="shared" si="8"/>
        <v>0</v>
      </c>
      <c r="BK44" s="11">
        <f t="shared" si="9"/>
        <v>0</v>
      </c>
      <c r="BL44" s="10"/>
      <c r="BM44" s="11"/>
      <c r="BN44" s="10"/>
      <c r="BO44" s="11"/>
      <c r="BP44" s="10"/>
      <c r="BQ44" s="11"/>
      <c r="BR44" s="10"/>
      <c r="BS44" s="11"/>
      <c r="BT44" s="10"/>
      <c r="BU44" s="11"/>
      <c r="BV44" s="10"/>
      <c r="BW44" s="11"/>
    </row>
    <row r="45" spans="1:75" x14ac:dyDescent="0.5">
      <c r="A45" s="8">
        <v>39</v>
      </c>
      <c r="B45" s="9" t="s">
        <v>51</v>
      </c>
      <c r="C45" s="9" t="s">
        <v>51</v>
      </c>
      <c r="D45" s="10"/>
      <c r="E45" s="11"/>
      <c r="F45" s="10"/>
      <c r="G45" s="11"/>
      <c r="H45" s="10">
        <f t="shared" si="10"/>
        <v>0</v>
      </c>
      <c r="I45" s="11">
        <f t="shared" si="10"/>
        <v>0</v>
      </c>
      <c r="J45" s="10"/>
      <c r="K45" s="11"/>
      <c r="L45" s="10"/>
      <c r="M45" s="11"/>
      <c r="N45" s="10">
        <f t="shared" si="19"/>
        <v>0</v>
      </c>
      <c r="O45" s="11">
        <f t="shared" si="31"/>
        <v>0</v>
      </c>
      <c r="P45" s="10"/>
      <c r="Q45" s="11"/>
      <c r="R45" s="10"/>
      <c r="S45" s="11"/>
      <c r="T45" s="10">
        <f t="shared" si="21"/>
        <v>0</v>
      </c>
      <c r="U45" s="11">
        <f t="shared" si="32"/>
        <v>0</v>
      </c>
      <c r="V45" s="10"/>
      <c r="W45" s="11"/>
      <c r="X45" s="10"/>
      <c r="Y45" s="11"/>
      <c r="Z45" s="10">
        <f t="shared" si="41"/>
        <v>0</v>
      </c>
      <c r="AA45" s="11">
        <f t="shared" si="42"/>
        <v>0</v>
      </c>
      <c r="AB45" s="10"/>
      <c r="AC45" s="11"/>
      <c r="AD45" s="10"/>
      <c r="AE45" s="11"/>
      <c r="AF45" s="10">
        <f t="shared" si="43"/>
        <v>0</v>
      </c>
      <c r="AG45" s="11">
        <f t="shared" si="44"/>
        <v>0</v>
      </c>
      <c r="AH45" s="10"/>
      <c r="AI45" s="11"/>
      <c r="AJ45" s="10"/>
      <c r="AK45" s="11"/>
      <c r="AL45" s="10">
        <f t="shared" si="0"/>
        <v>0</v>
      </c>
      <c r="AM45" s="11">
        <f t="shared" si="1"/>
        <v>0</v>
      </c>
      <c r="AN45" s="10"/>
      <c r="AO45" s="11"/>
      <c r="AP45" s="10"/>
      <c r="AQ45" s="11"/>
      <c r="AR45" s="10">
        <f t="shared" si="2"/>
        <v>0</v>
      </c>
      <c r="AS45" s="11">
        <f t="shared" si="3"/>
        <v>0</v>
      </c>
      <c r="AT45" s="10"/>
      <c r="AU45" s="11"/>
      <c r="AV45" s="10"/>
      <c r="AW45" s="11"/>
      <c r="AX45" s="10">
        <f t="shared" si="4"/>
        <v>0</v>
      </c>
      <c r="AY45" s="11">
        <f t="shared" si="5"/>
        <v>0</v>
      </c>
      <c r="AZ45" s="10"/>
      <c r="BA45" s="11"/>
      <c r="BB45" s="10"/>
      <c r="BC45" s="11"/>
      <c r="BD45" s="10">
        <f t="shared" si="6"/>
        <v>0</v>
      </c>
      <c r="BE45" s="11">
        <f t="shared" si="7"/>
        <v>0</v>
      </c>
      <c r="BF45" s="10"/>
      <c r="BG45" s="11"/>
      <c r="BH45" s="10"/>
      <c r="BI45" s="11"/>
      <c r="BJ45" s="10">
        <f t="shared" si="8"/>
        <v>0</v>
      </c>
      <c r="BK45" s="11">
        <f t="shared" si="9"/>
        <v>0</v>
      </c>
      <c r="BL45" s="10"/>
      <c r="BM45" s="11"/>
      <c r="BN45" s="10"/>
      <c r="BO45" s="11"/>
      <c r="BP45" s="10"/>
      <c r="BQ45" s="11"/>
      <c r="BR45" s="10"/>
      <c r="BS45" s="11"/>
      <c r="BT45" s="10"/>
      <c r="BU45" s="11"/>
      <c r="BV45" s="10"/>
      <c r="BW45" s="11"/>
    </row>
    <row r="46" spans="1:75" x14ac:dyDescent="0.5">
      <c r="A46" s="8">
        <v>40</v>
      </c>
      <c r="B46" s="9" t="s">
        <v>52</v>
      </c>
      <c r="C46" s="9" t="s">
        <v>52</v>
      </c>
      <c r="D46" s="10"/>
      <c r="E46" s="11"/>
      <c r="F46" s="10"/>
      <c r="G46" s="11"/>
      <c r="H46" s="10">
        <f t="shared" si="10"/>
        <v>0</v>
      </c>
      <c r="I46" s="11">
        <f t="shared" si="10"/>
        <v>0</v>
      </c>
      <c r="J46" s="10"/>
      <c r="K46" s="11"/>
      <c r="L46" s="10"/>
      <c r="M46" s="11"/>
      <c r="N46" s="10">
        <f t="shared" si="19"/>
        <v>0</v>
      </c>
      <c r="O46" s="11">
        <f t="shared" si="31"/>
        <v>0</v>
      </c>
      <c r="P46" s="10"/>
      <c r="Q46" s="11"/>
      <c r="R46" s="10"/>
      <c r="S46" s="11"/>
      <c r="T46" s="10">
        <f t="shared" si="21"/>
        <v>0</v>
      </c>
      <c r="U46" s="11">
        <f t="shared" si="32"/>
        <v>0</v>
      </c>
      <c r="V46" s="10"/>
      <c r="W46" s="11"/>
      <c r="X46" s="10"/>
      <c r="Y46" s="11"/>
      <c r="Z46" s="10">
        <f t="shared" si="41"/>
        <v>0</v>
      </c>
      <c r="AA46" s="11">
        <f t="shared" si="42"/>
        <v>0</v>
      </c>
      <c r="AB46" s="10"/>
      <c r="AC46" s="11"/>
      <c r="AD46" s="10">
        <v>1</v>
      </c>
      <c r="AE46" s="11">
        <v>800</v>
      </c>
      <c r="AF46" s="10">
        <f t="shared" si="43"/>
        <v>1</v>
      </c>
      <c r="AG46" s="11">
        <f t="shared" si="44"/>
        <v>800</v>
      </c>
      <c r="AH46" s="10"/>
      <c r="AI46" s="11"/>
      <c r="AJ46" s="10"/>
      <c r="AK46" s="11"/>
      <c r="AL46" s="10">
        <f t="shared" si="0"/>
        <v>0</v>
      </c>
      <c r="AM46" s="11">
        <f t="shared" si="1"/>
        <v>0</v>
      </c>
      <c r="AN46" s="10"/>
      <c r="AO46" s="11"/>
      <c r="AP46" s="10">
        <v>1</v>
      </c>
      <c r="AQ46" s="11">
        <v>800</v>
      </c>
      <c r="AR46" s="10">
        <f t="shared" si="2"/>
        <v>1</v>
      </c>
      <c r="AS46" s="11">
        <f t="shared" si="3"/>
        <v>800</v>
      </c>
      <c r="AT46" s="10"/>
      <c r="AU46" s="11"/>
      <c r="AV46" s="10"/>
      <c r="AW46" s="11"/>
      <c r="AX46" s="10">
        <f t="shared" si="4"/>
        <v>0</v>
      </c>
      <c r="AY46" s="11">
        <f t="shared" si="5"/>
        <v>0</v>
      </c>
      <c r="AZ46" s="10"/>
      <c r="BA46" s="11"/>
      <c r="BB46" s="10"/>
      <c r="BC46" s="11"/>
      <c r="BD46" s="10">
        <f t="shared" si="6"/>
        <v>0</v>
      </c>
      <c r="BE46" s="11">
        <f t="shared" si="7"/>
        <v>0</v>
      </c>
      <c r="BF46" s="10"/>
      <c r="BG46" s="11"/>
      <c r="BH46" s="10"/>
      <c r="BI46" s="11"/>
      <c r="BJ46" s="10">
        <f t="shared" si="8"/>
        <v>0</v>
      </c>
      <c r="BK46" s="11">
        <f t="shared" si="9"/>
        <v>0</v>
      </c>
      <c r="BL46" s="10"/>
      <c r="BM46" s="11"/>
      <c r="BN46" s="10"/>
      <c r="BO46" s="11"/>
      <c r="BP46" s="10"/>
      <c r="BQ46" s="11"/>
      <c r="BR46" s="10"/>
      <c r="BS46" s="11"/>
      <c r="BT46" s="10"/>
      <c r="BU46" s="11"/>
      <c r="BV46" s="10"/>
      <c r="BW46" s="11"/>
    </row>
    <row r="47" spans="1:75" x14ac:dyDescent="0.5">
      <c r="A47" s="8">
        <v>41</v>
      </c>
      <c r="B47" s="9" t="s">
        <v>53</v>
      </c>
      <c r="C47" s="9" t="s">
        <v>53</v>
      </c>
      <c r="D47" s="10">
        <v>1</v>
      </c>
      <c r="E47" s="11">
        <v>790</v>
      </c>
      <c r="F47" s="10"/>
      <c r="G47" s="11"/>
      <c r="H47" s="10">
        <f t="shared" si="10"/>
        <v>1</v>
      </c>
      <c r="I47" s="11">
        <f t="shared" si="10"/>
        <v>790</v>
      </c>
      <c r="J47" s="10">
        <v>1</v>
      </c>
      <c r="K47" s="11">
        <v>790</v>
      </c>
      <c r="L47" s="10"/>
      <c r="M47" s="11"/>
      <c r="N47" s="10">
        <f t="shared" si="19"/>
        <v>1</v>
      </c>
      <c r="O47" s="11">
        <f t="shared" si="31"/>
        <v>790</v>
      </c>
      <c r="P47" s="10">
        <v>1</v>
      </c>
      <c r="Q47" s="11">
        <v>790</v>
      </c>
      <c r="R47" s="10"/>
      <c r="S47" s="11"/>
      <c r="T47" s="10">
        <f>+P47+R47</f>
        <v>1</v>
      </c>
      <c r="U47" s="11">
        <f>+Q47+S47</f>
        <v>790</v>
      </c>
      <c r="V47" s="10"/>
      <c r="W47" s="11"/>
      <c r="X47" s="10"/>
      <c r="Y47" s="11"/>
      <c r="Z47" s="10">
        <f>+V47+X47</f>
        <v>0</v>
      </c>
      <c r="AA47" s="11">
        <f>+W47+Y47</f>
        <v>0</v>
      </c>
      <c r="AB47" s="10"/>
      <c r="AC47" s="11"/>
      <c r="AD47" s="10"/>
      <c r="AE47" s="11"/>
      <c r="AF47" s="10">
        <f>+AB47+AD47</f>
        <v>0</v>
      </c>
      <c r="AG47" s="11">
        <f>+AC47+AE47</f>
        <v>0</v>
      </c>
      <c r="AH47" s="10">
        <v>1</v>
      </c>
      <c r="AI47" s="11">
        <v>770</v>
      </c>
      <c r="AJ47" s="10"/>
      <c r="AK47" s="11"/>
      <c r="AL47" s="10">
        <f t="shared" si="0"/>
        <v>1</v>
      </c>
      <c r="AM47" s="11">
        <f t="shared" si="1"/>
        <v>770</v>
      </c>
      <c r="AN47" s="10"/>
      <c r="AO47" s="11"/>
      <c r="AP47" s="10"/>
      <c r="AQ47" s="11"/>
      <c r="AR47" s="10">
        <f t="shared" si="2"/>
        <v>0</v>
      </c>
      <c r="AS47" s="11">
        <f t="shared" si="3"/>
        <v>0</v>
      </c>
      <c r="AT47" s="10">
        <v>3</v>
      </c>
      <c r="AU47" s="11">
        <f>695*3</f>
        <v>2085</v>
      </c>
      <c r="AV47" s="10"/>
      <c r="AW47" s="11"/>
      <c r="AX47" s="10">
        <f t="shared" si="4"/>
        <v>3</v>
      </c>
      <c r="AY47" s="11">
        <f t="shared" si="5"/>
        <v>2085</v>
      </c>
      <c r="AZ47" s="10"/>
      <c r="BA47" s="11"/>
      <c r="BB47" s="10"/>
      <c r="BC47" s="11"/>
      <c r="BD47" s="10">
        <f t="shared" si="6"/>
        <v>0</v>
      </c>
      <c r="BE47" s="11">
        <f t="shared" si="7"/>
        <v>0</v>
      </c>
      <c r="BF47" s="10"/>
      <c r="BG47" s="11"/>
      <c r="BH47" s="10"/>
      <c r="BI47" s="11"/>
      <c r="BJ47" s="10">
        <f t="shared" si="8"/>
        <v>0</v>
      </c>
      <c r="BK47" s="11">
        <f t="shared" si="9"/>
        <v>0</v>
      </c>
      <c r="BL47" s="10"/>
      <c r="BM47" s="11"/>
      <c r="BN47" s="10"/>
      <c r="BO47" s="11"/>
      <c r="BP47" s="10"/>
      <c r="BQ47" s="11"/>
      <c r="BR47" s="10"/>
      <c r="BS47" s="11"/>
      <c r="BT47" s="10"/>
      <c r="BU47" s="11"/>
      <c r="BV47" s="10"/>
      <c r="BW47" s="11"/>
    </row>
    <row r="48" spans="1:75" x14ac:dyDescent="0.5">
      <c r="A48" s="8">
        <v>42</v>
      </c>
      <c r="B48" s="9" t="s">
        <v>54</v>
      </c>
      <c r="C48" s="9" t="s">
        <v>54</v>
      </c>
      <c r="D48" s="10"/>
      <c r="E48" s="11"/>
      <c r="F48" s="10">
        <v>2</v>
      </c>
      <c r="G48" s="11">
        <v>1195</v>
      </c>
      <c r="H48" s="10">
        <f t="shared" si="10"/>
        <v>2</v>
      </c>
      <c r="I48" s="11">
        <f t="shared" si="10"/>
        <v>1195</v>
      </c>
      <c r="J48" s="10"/>
      <c r="K48" s="11"/>
      <c r="L48" s="10"/>
      <c r="M48" s="11"/>
      <c r="N48" s="10">
        <f t="shared" si="19"/>
        <v>0</v>
      </c>
      <c r="O48" s="11">
        <f t="shared" si="31"/>
        <v>0</v>
      </c>
      <c r="P48" s="10"/>
      <c r="Q48" s="11"/>
      <c r="R48" s="10"/>
      <c r="S48" s="11"/>
      <c r="T48" s="10">
        <f t="shared" si="21"/>
        <v>0</v>
      </c>
      <c r="U48" s="11">
        <f t="shared" si="32"/>
        <v>0</v>
      </c>
      <c r="V48" s="10"/>
      <c r="W48" s="11"/>
      <c r="X48" s="10">
        <v>2</v>
      </c>
      <c r="Y48" s="11">
        <v>1110</v>
      </c>
      <c r="Z48" s="10">
        <f t="shared" ref="Z48:Z50" si="45">+V48+X48</f>
        <v>2</v>
      </c>
      <c r="AA48" s="11">
        <f t="shared" ref="AA48:AA51" si="46">+W48+Y48</f>
        <v>1110</v>
      </c>
      <c r="AB48" s="10"/>
      <c r="AC48" s="11"/>
      <c r="AD48" s="10"/>
      <c r="AE48" s="11"/>
      <c r="AF48" s="10">
        <f t="shared" ref="AF48:AF50" si="47">+AB48+AD48</f>
        <v>0</v>
      </c>
      <c r="AG48" s="11">
        <f t="shared" ref="AG48:AG51" si="48">+AC48+AE48</f>
        <v>0</v>
      </c>
      <c r="AH48" s="10"/>
      <c r="AI48" s="11"/>
      <c r="AJ48" s="10">
        <v>2</v>
      </c>
      <c r="AK48" s="11">
        <v>1130</v>
      </c>
      <c r="AL48" s="10">
        <f t="shared" si="0"/>
        <v>2</v>
      </c>
      <c r="AM48" s="11">
        <f t="shared" si="1"/>
        <v>1130</v>
      </c>
      <c r="AN48" s="10"/>
      <c r="AO48" s="11"/>
      <c r="AP48" s="10"/>
      <c r="AQ48" s="11"/>
      <c r="AR48" s="10">
        <f t="shared" si="2"/>
        <v>0</v>
      </c>
      <c r="AS48" s="11">
        <f t="shared" si="3"/>
        <v>0</v>
      </c>
      <c r="AT48" s="10"/>
      <c r="AU48" s="11"/>
      <c r="AV48" s="10">
        <v>1</v>
      </c>
      <c r="AW48" s="11">
        <v>670</v>
      </c>
      <c r="AX48" s="10">
        <f t="shared" si="4"/>
        <v>1</v>
      </c>
      <c r="AY48" s="11">
        <f t="shared" si="5"/>
        <v>670</v>
      </c>
      <c r="AZ48" s="10"/>
      <c r="BA48" s="11"/>
      <c r="BB48" s="10"/>
      <c r="BC48" s="11"/>
      <c r="BD48" s="10">
        <f t="shared" si="6"/>
        <v>0</v>
      </c>
      <c r="BE48" s="11">
        <f t="shared" si="7"/>
        <v>0</v>
      </c>
      <c r="BF48" s="10"/>
      <c r="BG48" s="11"/>
      <c r="BH48" s="10"/>
      <c r="BI48" s="11"/>
      <c r="BJ48" s="10">
        <f t="shared" si="8"/>
        <v>0</v>
      </c>
      <c r="BK48" s="11">
        <f t="shared" si="9"/>
        <v>0</v>
      </c>
      <c r="BL48" s="10"/>
      <c r="BM48" s="11"/>
      <c r="BN48" s="10"/>
      <c r="BO48" s="11"/>
      <c r="BP48" s="10"/>
      <c r="BQ48" s="11"/>
      <c r="BR48" s="10"/>
      <c r="BS48" s="11"/>
      <c r="BT48" s="10"/>
      <c r="BU48" s="11"/>
      <c r="BV48" s="10"/>
      <c r="BW48" s="11"/>
    </row>
    <row r="49" spans="1:76" hidden="1" x14ac:dyDescent="0.5">
      <c r="A49" s="8">
        <v>42</v>
      </c>
      <c r="B49" s="9" t="s">
        <v>55</v>
      </c>
      <c r="C49" s="9" t="s">
        <v>55</v>
      </c>
      <c r="D49" s="10"/>
      <c r="E49" s="11"/>
      <c r="F49" s="10"/>
      <c r="G49" s="11"/>
      <c r="H49" s="10">
        <f t="shared" si="10"/>
        <v>0</v>
      </c>
      <c r="I49" s="11">
        <f t="shared" si="10"/>
        <v>0</v>
      </c>
      <c r="J49" s="10"/>
      <c r="K49" s="11"/>
      <c r="L49" s="10"/>
      <c r="M49" s="11"/>
      <c r="N49" s="10">
        <f t="shared" si="19"/>
        <v>0</v>
      </c>
      <c r="O49" s="11">
        <f t="shared" si="31"/>
        <v>0</v>
      </c>
      <c r="P49" s="10"/>
      <c r="Q49" s="11"/>
      <c r="R49" s="10"/>
      <c r="S49" s="11"/>
      <c r="T49" s="10">
        <f t="shared" si="21"/>
        <v>0</v>
      </c>
      <c r="U49" s="11">
        <f t="shared" si="32"/>
        <v>0</v>
      </c>
      <c r="V49" s="10"/>
      <c r="W49" s="11"/>
      <c r="X49" s="10"/>
      <c r="Y49" s="11"/>
      <c r="Z49" s="10">
        <f t="shared" si="45"/>
        <v>0</v>
      </c>
      <c r="AA49" s="11">
        <f t="shared" si="46"/>
        <v>0</v>
      </c>
      <c r="AB49" s="10"/>
      <c r="AC49" s="11"/>
      <c r="AD49" s="10"/>
      <c r="AE49" s="11"/>
      <c r="AF49" s="10">
        <f t="shared" si="47"/>
        <v>0</v>
      </c>
      <c r="AG49" s="11">
        <f t="shared" si="48"/>
        <v>0</v>
      </c>
      <c r="AH49" s="10"/>
      <c r="AI49" s="11"/>
      <c r="AJ49" s="10"/>
      <c r="AK49" s="11"/>
      <c r="AL49" s="10">
        <f t="shared" si="0"/>
        <v>0</v>
      </c>
      <c r="AM49" s="11">
        <f t="shared" si="1"/>
        <v>0</v>
      </c>
      <c r="AN49" s="10"/>
      <c r="AO49" s="11"/>
      <c r="AP49" s="10"/>
      <c r="AQ49" s="11"/>
      <c r="AR49" s="10">
        <f t="shared" si="2"/>
        <v>0</v>
      </c>
      <c r="AS49" s="11">
        <f t="shared" si="3"/>
        <v>0</v>
      </c>
      <c r="AT49" s="10"/>
      <c r="AU49" s="11"/>
      <c r="AV49" s="10"/>
      <c r="AW49" s="11"/>
      <c r="AX49" s="10">
        <f t="shared" si="4"/>
        <v>0</v>
      </c>
      <c r="AY49" s="11">
        <f t="shared" si="5"/>
        <v>0</v>
      </c>
      <c r="AZ49" s="10"/>
      <c r="BA49" s="11"/>
      <c r="BB49" s="10"/>
      <c r="BC49" s="11"/>
      <c r="BD49" s="10">
        <f t="shared" si="6"/>
        <v>0</v>
      </c>
      <c r="BE49" s="11">
        <f t="shared" si="7"/>
        <v>0</v>
      </c>
      <c r="BF49" s="10"/>
      <c r="BG49" s="11"/>
      <c r="BH49" s="10"/>
      <c r="BI49" s="11"/>
      <c r="BJ49" s="10">
        <f t="shared" si="8"/>
        <v>0</v>
      </c>
      <c r="BK49" s="11">
        <f t="shared" si="9"/>
        <v>0</v>
      </c>
      <c r="BL49" s="10"/>
      <c r="BM49" s="11"/>
      <c r="BN49" s="10"/>
      <c r="BO49" s="11"/>
      <c r="BP49" s="10"/>
      <c r="BQ49" s="11"/>
      <c r="BR49" s="10"/>
      <c r="BS49" s="11"/>
      <c r="BT49" s="10"/>
      <c r="BU49" s="11"/>
      <c r="BV49" s="10"/>
      <c r="BW49" s="11"/>
    </row>
    <row r="50" spans="1:76" x14ac:dyDescent="0.5">
      <c r="A50" s="8">
        <v>43</v>
      </c>
      <c r="B50" s="9" t="s">
        <v>56</v>
      </c>
      <c r="C50" s="9" t="s">
        <v>65</v>
      </c>
      <c r="D50" s="10"/>
      <c r="E50" s="11"/>
      <c r="F50" s="10"/>
      <c r="G50" s="11"/>
      <c r="H50" s="10">
        <f t="shared" si="10"/>
        <v>0</v>
      </c>
      <c r="I50" s="11">
        <f t="shared" si="10"/>
        <v>0</v>
      </c>
      <c r="J50" s="10"/>
      <c r="K50" s="11"/>
      <c r="L50" s="10"/>
      <c r="M50" s="11"/>
      <c r="N50" s="10">
        <f t="shared" si="19"/>
        <v>0</v>
      </c>
      <c r="O50" s="11">
        <f t="shared" si="31"/>
        <v>0</v>
      </c>
      <c r="P50" s="10"/>
      <c r="Q50" s="11"/>
      <c r="R50" s="10">
        <v>1</v>
      </c>
      <c r="S50" s="11">
        <v>390</v>
      </c>
      <c r="T50" s="10">
        <f t="shared" si="21"/>
        <v>1</v>
      </c>
      <c r="U50" s="11">
        <f t="shared" si="32"/>
        <v>390</v>
      </c>
      <c r="V50" s="10"/>
      <c r="W50" s="11"/>
      <c r="X50" s="10"/>
      <c r="Y50" s="11"/>
      <c r="Z50" s="10">
        <f t="shared" si="45"/>
        <v>0</v>
      </c>
      <c r="AA50" s="11">
        <f t="shared" si="46"/>
        <v>0</v>
      </c>
      <c r="AB50" s="10"/>
      <c r="AC50" s="11"/>
      <c r="AD50" s="10"/>
      <c r="AE50" s="11"/>
      <c r="AF50" s="10">
        <f t="shared" si="47"/>
        <v>0</v>
      </c>
      <c r="AG50" s="11">
        <f t="shared" si="48"/>
        <v>0</v>
      </c>
      <c r="AH50" s="10"/>
      <c r="AI50" s="11"/>
      <c r="AJ50" s="10"/>
      <c r="AK50" s="11"/>
      <c r="AL50" s="10">
        <f t="shared" si="0"/>
        <v>0</v>
      </c>
      <c r="AM50" s="11">
        <f t="shared" si="1"/>
        <v>0</v>
      </c>
      <c r="AN50" s="10"/>
      <c r="AO50" s="11"/>
      <c r="AP50" s="10">
        <v>2</v>
      </c>
      <c r="AQ50" s="11">
        <v>460</v>
      </c>
      <c r="AR50" s="10">
        <f t="shared" si="2"/>
        <v>2</v>
      </c>
      <c r="AS50" s="11">
        <f t="shared" si="3"/>
        <v>460</v>
      </c>
      <c r="AT50" s="10"/>
      <c r="AU50" s="11"/>
      <c r="AV50" s="10"/>
      <c r="AW50" s="11"/>
      <c r="AX50" s="10">
        <f t="shared" si="4"/>
        <v>0</v>
      </c>
      <c r="AY50" s="11">
        <f t="shared" si="5"/>
        <v>0</v>
      </c>
      <c r="AZ50" s="10"/>
      <c r="BA50" s="11"/>
      <c r="BB50" s="10">
        <v>1</v>
      </c>
      <c r="BC50" s="11">
        <v>420</v>
      </c>
      <c r="BD50" s="10">
        <f t="shared" si="6"/>
        <v>1</v>
      </c>
      <c r="BE50" s="11">
        <f t="shared" si="7"/>
        <v>420</v>
      </c>
      <c r="BF50" s="10"/>
      <c r="BG50" s="11"/>
      <c r="BH50" s="10"/>
      <c r="BI50" s="11"/>
      <c r="BJ50" s="10">
        <f t="shared" si="8"/>
        <v>0</v>
      </c>
      <c r="BK50" s="11">
        <f t="shared" si="9"/>
        <v>0</v>
      </c>
      <c r="BL50" s="10"/>
      <c r="BM50" s="11"/>
      <c r="BN50" s="10"/>
      <c r="BO50" s="11"/>
      <c r="BP50" s="10"/>
      <c r="BQ50" s="11"/>
      <c r="BR50" s="10"/>
      <c r="BS50" s="11"/>
      <c r="BT50" s="10"/>
      <c r="BU50" s="11"/>
      <c r="BV50" s="10"/>
      <c r="BW50" s="11"/>
    </row>
    <row r="51" spans="1:76" x14ac:dyDescent="0.5">
      <c r="A51" s="8">
        <v>44</v>
      </c>
      <c r="B51" s="9"/>
      <c r="C51" s="9" t="s">
        <v>63</v>
      </c>
      <c r="D51" s="10"/>
      <c r="E51" s="11"/>
      <c r="F51" s="10">
        <v>1</v>
      </c>
      <c r="G51" s="11">
        <v>700</v>
      </c>
      <c r="H51" s="10"/>
      <c r="I51" s="11">
        <f t="shared" si="10"/>
        <v>700</v>
      </c>
      <c r="J51" s="10"/>
      <c r="K51" s="11"/>
      <c r="L51" s="10"/>
      <c r="M51" s="11"/>
      <c r="N51" s="10"/>
      <c r="O51" s="11">
        <f t="shared" si="31"/>
        <v>0</v>
      </c>
      <c r="P51" s="10"/>
      <c r="Q51" s="11"/>
      <c r="R51" s="10"/>
      <c r="S51" s="11"/>
      <c r="T51" s="10"/>
      <c r="U51" s="11">
        <f t="shared" si="32"/>
        <v>0</v>
      </c>
      <c r="V51" s="10"/>
      <c r="W51" s="11"/>
      <c r="X51" s="10"/>
      <c r="Y51" s="11"/>
      <c r="Z51" s="10"/>
      <c r="AA51" s="11">
        <f t="shared" si="46"/>
        <v>0</v>
      </c>
      <c r="AB51" s="10"/>
      <c r="AC51" s="11"/>
      <c r="AD51" s="10"/>
      <c r="AE51" s="11"/>
      <c r="AF51" s="10"/>
      <c r="AG51" s="11">
        <f t="shared" si="48"/>
        <v>0</v>
      </c>
      <c r="AH51" s="10"/>
      <c r="AI51" s="11"/>
      <c r="AJ51" s="10"/>
      <c r="AK51" s="11"/>
      <c r="AL51" s="10">
        <f t="shared" si="0"/>
        <v>0</v>
      </c>
      <c r="AM51" s="11">
        <f t="shared" si="1"/>
        <v>0</v>
      </c>
      <c r="AN51" s="10"/>
      <c r="AO51" s="11"/>
      <c r="AP51" s="10"/>
      <c r="AQ51" s="11"/>
      <c r="AR51" s="10">
        <f t="shared" si="2"/>
        <v>0</v>
      </c>
      <c r="AS51" s="11">
        <f t="shared" si="3"/>
        <v>0</v>
      </c>
      <c r="AT51" s="10"/>
      <c r="AU51" s="11"/>
      <c r="AV51" s="10"/>
      <c r="AW51" s="11"/>
      <c r="AX51" s="10">
        <f t="shared" si="4"/>
        <v>0</v>
      </c>
      <c r="AY51" s="11">
        <f t="shared" si="5"/>
        <v>0</v>
      </c>
      <c r="AZ51" s="10"/>
      <c r="BA51" s="11"/>
      <c r="BB51" s="10"/>
      <c r="BC51" s="11"/>
      <c r="BD51" s="10">
        <f t="shared" si="6"/>
        <v>0</v>
      </c>
      <c r="BE51" s="11">
        <f t="shared" si="7"/>
        <v>0</v>
      </c>
      <c r="BF51" s="10"/>
      <c r="BG51" s="11"/>
      <c r="BH51" s="10"/>
      <c r="BI51" s="11"/>
      <c r="BJ51" s="10">
        <f t="shared" si="8"/>
        <v>0</v>
      </c>
      <c r="BK51" s="11">
        <f t="shared" si="9"/>
        <v>0</v>
      </c>
      <c r="BL51" s="10"/>
      <c r="BM51" s="11"/>
      <c r="BN51" s="10"/>
      <c r="BO51" s="11"/>
      <c r="BP51" s="10"/>
      <c r="BQ51" s="11"/>
      <c r="BR51" s="10"/>
      <c r="BS51" s="11"/>
      <c r="BT51" s="10"/>
      <c r="BU51" s="11"/>
      <c r="BV51" s="10"/>
      <c r="BW51" s="11"/>
    </row>
    <row r="52" spans="1:76" x14ac:dyDescent="0.5">
      <c r="A52" s="60" t="s">
        <v>57</v>
      </c>
      <c r="B52" s="60"/>
      <c r="C52" s="60"/>
      <c r="D52" s="15">
        <f t="shared" ref="D52:Y52" si="49">+SUM(D7:D51)</f>
        <v>4</v>
      </c>
      <c r="E52" s="7">
        <f t="shared" si="49"/>
        <v>2190</v>
      </c>
      <c r="F52" s="15">
        <f t="shared" si="49"/>
        <v>4</v>
      </c>
      <c r="G52" s="7">
        <f t="shared" si="49"/>
        <v>2595</v>
      </c>
      <c r="H52" s="15">
        <f t="shared" si="49"/>
        <v>7</v>
      </c>
      <c r="I52" s="7">
        <f t="shared" si="49"/>
        <v>4785</v>
      </c>
      <c r="J52" s="15">
        <f t="shared" si="49"/>
        <v>6</v>
      </c>
      <c r="K52" s="7">
        <f t="shared" si="49"/>
        <v>2860</v>
      </c>
      <c r="L52" s="15">
        <f t="shared" si="49"/>
        <v>5</v>
      </c>
      <c r="M52" s="7">
        <f t="shared" si="49"/>
        <v>5310</v>
      </c>
      <c r="N52" s="15">
        <f t="shared" ref="N52:O52" si="50">+SUM(N7:N51)</f>
        <v>11</v>
      </c>
      <c r="O52" s="34">
        <f t="shared" si="50"/>
        <v>8170</v>
      </c>
      <c r="P52" s="15">
        <f t="shared" si="49"/>
        <v>7</v>
      </c>
      <c r="Q52" s="7">
        <f t="shared" si="49"/>
        <v>2650</v>
      </c>
      <c r="R52" s="15">
        <f t="shared" si="49"/>
        <v>8</v>
      </c>
      <c r="S52" s="7">
        <f t="shared" si="49"/>
        <v>4860</v>
      </c>
      <c r="T52" s="15">
        <f t="shared" ref="T52:U52" si="51">+SUM(T7:T51)</f>
        <v>15</v>
      </c>
      <c r="U52" s="35">
        <f t="shared" si="51"/>
        <v>7510</v>
      </c>
      <c r="V52" s="15">
        <f t="shared" si="49"/>
        <v>4</v>
      </c>
      <c r="W52" s="7">
        <f t="shared" si="49"/>
        <v>2160</v>
      </c>
      <c r="X52" s="15">
        <f t="shared" si="49"/>
        <v>10</v>
      </c>
      <c r="Y52" s="7">
        <f t="shared" si="49"/>
        <v>16975</v>
      </c>
      <c r="Z52" s="15">
        <f t="shared" ref="Z52:AA52" si="52">+SUM(Z7:Z51)</f>
        <v>14</v>
      </c>
      <c r="AA52" s="36">
        <f t="shared" si="52"/>
        <v>19135</v>
      </c>
      <c r="AB52" s="15">
        <f t="shared" ref="AB52:AG52" si="53">+SUM(AB7:AB51)</f>
        <v>3</v>
      </c>
      <c r="AC52" s="21">
        <f t="shared" si="53"/>
        <v>1350</v>
      </c>
      <c r="AD52" s="15">
        <f t="shared" si="53"/>
        <v>6</v>
      </c>
      <c r="AE52" s="21">
        <f t="shared" si="53"/>
        <v>6585</v>
      </c>
      <c r="AF52" s="15">
        <f t="shared" si="53"/>
        <v>9</v>
      </c>
      <c r="AG52" s="37">
        <f t="shared" si="53"/>
        <v>7935</v>
      </c>
      <c r="AH52" s="15">
        <f>+SUM(AH7:AH51)</f>
        <v>13</v>
      </c>
      <c r="AI52" s="21">
        <f t="shared" ref="AI52:AK52" si="54">+SUM(AI7:AI51)</f>
        <v>6110</v>
      </c>
      <c r="AJ52" s="15">
        <f t="shared" si="54"/>
        <v>6</v>
      </c>
      <c r="AK52" s="21">
        <f t="shared" si="54"/>
        <v>6175</v>
      </c>
      <c r="AL52" s="15">
        <f>+SUM(AL7:AL51)</f>
        <v>19</v>
      </c>
      <c r="AM52" s="21">
        <f>+SUM(AM7:AM51)</f>
        <v>12285</v>
      </c>
      <c r="AN52" s="15">
        <f t="shared" ref="AN52:AR52" si="55">+SUM(AN7:AN51)</f>
        <v>2</v>
      </c>
      <c r="AO52" s="21">
        <f t="shared" si="55"/>
        <v>1540</v>
      </c>
      <c r="AP52" s="15">
        <f t="shared" si="55"/>
        <v>4</v>
      </c>
      <c r="AQ52" s="21">
        <f t="shared" si="55"/>
        <v>2960</v>
      </c>
      <c r="AR52" s="15">
        <f t="shared" si="55"/>
        <v>6</v>
      </c>
      <c r="AS52" s="21">
        <f>+SUM(AS7:AS51)</f>
        <v>4500</v>
      </c>
      <c r="AT52" s="15">
        <f t="shared" ref="AT52:AW52" si="56">+SUM(AT7:AT51)</f>
        <v>10</v>
      </c>
      <c r="AU52" s="21">
        <f t="shared" si="56"/>
        <v>5380</v>
      </c>
      <c r="AV52" s="15">
        <f t="shared" si="56"/>
        <v>21</v>
      </c>
      <c r="AW52" s="21">
        <f t="shared" si="56"/>
        <v>27377.97</v>
      </c>
      <c r="AX52" s="15">
        <f>+SUM(AX7:AX51)</f>
        <v>31</v>
      </c>
      <c r="AY52" s="21">
        <f>+SUM(AY7:AY51)</f>
        <v>32757.97</v>
      </c>
      <c r="AZ52" s="15">
        <f t="shared" ref="AZ52:BC52" si="57">+SUM(AZ7:AZ51)</f>
        <v>7</v>
      </c>
      <c r="BA52" s="21">
        <f t="shared" si="57"/>
        <v>2285</v>
      </c>
      <c r="BB52" s="15">
        <f t="shared" si="57"/>
        <v>12</v>
      </c>
      <c r="BC52" s="21">
        <f t="shared" si="57"/>
        <v>14620</v>
      </c>
      <c r="BD52" s="15">
        <f>+SUM(BD7:BD51)</f>
        <v>19</v>
      </c>
      <c r="BE52" s="21">
        <f>+SUM(BE7:BE51)</f>
        <v>16905</v>
      </c>
      <c r="BF52" s="15">
        <f t="shared" ref="BF52:BI52" si="58">+SUM(BF7:BF51)</f>
        <v>6</v>
      </c>
      <c r="BG52" s="29">
        <f t="shared" si="58"/>
        <v>3765</v>
      </c>
      <c r="BH52" s="15">
        <f t="shared" si="58"/>
        <v>14</v>
      </c>
      <c r="BI52" s="29">
        <f t="shared" si="58"/>
        <v>23428</v>
      </c>
      <c r="BJ52" s="15">
        <f>+SUM(BJ7:BJ51)</f>
        <v>20</v>
      </c>
      <c r="BK52" s="29">
        <f>+SUM(BK7:BK51)</f>
        <v>27193</v>
      </c>
      <c r="BL52" s="15">
        <f t="shared" ref="BL52:BO52" si="59">+SUM(BL7:BL51)</f>
        <v>0</v>
      </c>
      <c r="BM52" s="31">
        <f t="shared" si="59"/>
        <v>0</v>
      </c>
      <c r="BN52" s="15">
        <f t="shared" si="59"/>
        <v>0</v>
      </c>
      <c r="BO52" s="31">
        <f t="shared" si="59"/>
        <v>0</v>
      </c>
      <c r="BP52" s="15">
        <f>+SUM(BP7:BP51)</f>
        <v>0</v>
      </c>
      <c r="BQ52" s="31">
        <f>+SUM(BQ7:BQ51)</f>
        <v>0</v>
      </c>
      <c r="BR52" s="15">
        <f t="shared" ref="BR52:BU52" si="60">+SUM(BR7:BR51)</f>
        <v>0</v>
      </c>
      <c r="BS52" s="33">
        <f t="shared" si="60"/>
        <v>0</v>
      </c>
      <c r="BT52" s="33">
        <f t="shared" si="60"/>
        <v>0</v>
      </c>
      <c r="BU52" s="33">
        <f t="shared" si="60"/>
        <v>0</v>
      </c>
      <c r="BV52" s="15">
        <f>+SUM(BV7:BV51)</f>
        <v>0</v>
      </c>
      <c r="BW52" s="33">
        <f>+SUM(BW7:BW51)</f>
        <v>0</v>
      </c>
      <c r="BX52" s="25">
        <f>+I52+O52+U52+AA52+AG52+AM52+AS52+AY52+BE52+BK52+BQ52+BW52</f>
        <v>141175.97</v>
      </c>
    </row>
    <row r="53" spans="1:76" x14ac:dyDescent="0.5">
      <c r="A53" s="2"/>
      <c r="B53" s="3"/>
      <c r="C53" s="2"/>
    </row>
    <row r="55" spans="1:76" x14ac:dyDescent="0.5">
      <c r="C55" s="5"/>
      <c r="BA55" s="25"/>
    </row>
    <row r="56" spans="1:76" x14ac:dyDescent="0.5">
      <c r="B56" s="4"/>
      <c r="C56" s="4"/>
      <c r="AW56" s="25"/>
      <c r="BC56" s="25"/>
    </row>
    <row r="57" spans="1:76" x14ac:dyDescent="0.5">
      <c r="B57" s="4"/>
      <c r="C57" s="4"/>
    </row>
    <row r="58" spans="1:76" x14ac:dyDescent="0.5">
      <c r="B58" s="4"/>
      <c r="C58" s="4"/>
      <c r="K58" s="24"/>
    </row>
    <row r="59" spans="1:76" x14ac:dyDescent="0.5">
      <c r="B59" s="4"/>
      <c r="C59" s="4"/>
    </row>
    <row r="60" spans="1:76" x14ac:dyDescent="0.5">
      <c r="B60" s="4"/>
      <c r="C60" s="4"/>
      <c r="J60" s="24"/>
      <c r="K60" s="24"/>
      <c r="L60" s="24"/>
    </row>
    <row r="61" spans="1:76" x14ac:dyDescent="0.5">
      <c r="B61" s="4"/>
      <c r="C61" s="4"/>
    </row>
    <row r="62" spans="1:76" x14ac:dyDescent="0.5">
      <c r="B62" s="4"/>
      <c r="C62" s="4"/>
    </row>
    <row r="63" spans="1:76" x14ac:dyDescent="0.5">
      <c r="B63" s="4"/>
      <c r="C63" s="4"/>
    </row>
    <row r="64" spans="1:76" x14ac:dyDescent="0.5">
      <c r="B64" s="4"/>
      <c r="C64" s="4"/>
    </row>
    <row r="65" spans="2:3" x14ac:dyDescent="0.5">
      <c r="B65" s="4"/>
      <c r="C65" s="4"/>
    </row>
    <row r="66" spans="2:3" x14ac:dyDescent="0.5">
      <c r="B66" s="4"/>
      <c r="C66" s="4"/>
    </row>
    <row r="67" spans="2:3" x14ac:dyDescent="0.5">
      <c r="B67" s="4"/>
      <c r="C67" s="4"/>
    </row>
    <row r="68" spans="2:3" x14ac:dyDescent="0.5">
      <c r="B68" s="4"/>
      <c r="C68" s="4"/>
    </row>
    <row r="69" spans="2:3" x14ac:dyDescent="0.5">
      <c r="B69" s="4"/>
      <c r="C69" s="4"/>
    </row>
    <row r="70" spans="2:3" x14ac:dyDescent="0.5">
      <c r="B70" s="4"/>
      <c r="C70" s="4"/>
    </row>
  </sheetData>
  <mergeCells count="55">
    <mergeCell ref="BR4:BW4"/>
    <mergeCell ref="BR5:BS5"/>
    <mergeCell ref="BT5:BU5"/>
    <mergeCell ref="BV5:BW5"/>
    <mergeCell ref="D3:BW3"/>
    <mergeCell ref="AL5:AM5"/>
    <mergeCell ref="AB4:AG4"/>
    <mergeCell ref="AB5:AC5"/>
    <mergeCell ref="AD5:AE5"/>
    <mergeCell ref="AF5:AG5"/>
    <mergeCell ref="BF4:BK4"/>
    <mergeCell ref="BF5:BG5"/>
    <mergeCell ref="BH5:BI5"/>
    <mergeCell ref="BJ5:BK5"/>
    <mergeCell ref="AH4:AM4"/>
    <mergeCell ref="AH5:AI5"/>
    <mergeCell ref="A1:AA1"/>
    <mergeCell ref="A2:AA2"/>
    <mergeCell ref="J4:O4"/>
    <mergeCell ref="J5:K5"/>
    <mergeCell ref="L5:M5"/>
    <mergeCell ref="N5:O5"/>
    <mergeCell ref="P4:U4"/>
    <mergeCell ref="P5:Q5"/>
    <mergeCell ref="R5:S5"/>
    <mergeCell ref="T5:U5"/>
    <mergeCell ref="V4:AA4"/>
    <mergeCell ref="V5:W5"/>
    <mergeCell ref="X5:Y5"/>
    <mergeCell ref="Z5:AA5"/>
    <mergeCell ref="A52:C52"/>
    <mergeCell ref="D5:E5"/>
    <mergeCell ref="F5:G5"/>
    <mergeCell ref="H5:I5"/>
    <mergeCell ref="A3:A6"/>
    <mergeCell ref="B3:B6"/>
    <mergeCell ref="C3:C6"/>
    <mergeCell ref="D4:I4"/>
    <mergeCell ref="AJ5:AK5"/>
    <mergeCell ref="AN4:AS4"/>
    <mergeCell ref="AN5:AO5"/>
    <mergeCell ref="AP5:AQ5"/>
    <mergeCell ref="AR5:AS5"/>
    <mergeCell ref="BL4:BQ4"/>
    <mergeCell ref="BL5:BM5"/>
    <mergeCell ref="BN5:BO5"/>
    <mergeCell ref="BP5:BQ5"/>
    <mergeCell ref="BD5:BE5"/>
    <mergeCell ref="AT4:AY4"/>
    <mergeCell ref="AT5:AU5"/>
    <mergeCell ref="AV5:AW5"/>
    <mergeCell ref="AX5:AY5"/>
    <mergeCell ref="AZ4:BE4"/>
    <mergeCell ref="AZ5:BA5"/>
    <mergeCell ref="BB5:BC5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4</vt:i4>
      </vt:variant>
    </vt:vector>
  </HeadingPairs>
  <TitlesOfParts>
    <vt:vector size="6" baseType="lpstr">
      <vt:lpstr>กระดาษ</vt:lpstr>
      <vt:lpstr>หมึกพิมพ์</vt:lpstr>
      <vt:lpstr>กระดาษ!Print_Area</vt:lpstr>
      <vt:lpstr>หมึกพิมพ์!Print_Area</vt:lpstr>
      <vt:lpstr>กระดาษ!Print_Titles</vt:lpstr>
      <vt:lpstr>หมึกพิมพ์!Print_Titles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2022-09-15T07:45:16Z</cp:lastPrinted>
  <dcterms:created xsi:type="dcterms:W3CDTF">2021-09-14T05:34:35Z</dcterms:created>
  <dcterms:modified xsi:type="dcterms:W3CDTF">2024-08-15T06:14:36Z</dcterms:modified>
</cp:coreProperties>
</file>