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_\จัดสรร 68\รายงานคงเหลือ MMC  รายเดือน ปีงบ 68\อัพเว็บไซต์\"/>
    </mc:Choice>
  </mc:AlternateContent>
  <xr:revisionPtr revIDLastSave="0" documentId="13_ncr:1_{7D9D17AD-E5F1-4735-8FB4-F0CB4626FEA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ต.ค 67" sheetId="13" r:id="rId1"/>
    <sheet name="พ.ย 67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  <c r="M38" i="14" s="1"/>
  <c r="J38" i="14"/>
  <c r="O38" i="14" s="1"/>
  <c r="I38" i="14"/>
  <c r="G38" i="14"/>
  <c r="H38" i="14" s="1"/>
  <c r="F38" i="14"/>
  <c r="E38" i="14"/>
  <c r="D38" i="14"/>
  <c r="C38" i="14"/>
  <c r="B38" i="14"/>
  <c r="O37" i="14"/>
  <c r="N37" i="14"/>
  <c r="M37" i="14"/>
  <c r="L37" i="14"/>
  <c r="H37" i="14"/>
  <c r="O36" i="14"/>
  <c r="M36" i="14"/>
  <c r="L36" i="14"/>
  <c r="N36" i="14" s="1"/>
  <c r="H36" i="14"/>
  <c r="O35" i="14"/>
  <c r="M35" i="14"/>
  <c r="L35" i="14"/>
  <c r="N35" i="14" s="1"/>
  <c r="H35" i="14"/>
  <c r="O34" i="14"/>
  <c r="M34" i="14"/>
  <c r="L34" i="14"/>
  <c r="N34" i="14" s="1"/>
  <c r="H34" i="14"/>
  <c r="O33" i="14"/>
  <c r="M33" i="14"/>
  <c r="L33" i="14"/>
  <c r="N33" i="14" s="1"/>
  <c r="H33" i="14"/>
  <c r="O32" i="14"/>
  <c r="M32" i="14"/>
  <c r="L32" i="14"/>
  <c r="N32" i="14" s="1"/>
  <c r="H32" i="14"/>
  <c r="O31" i="14"/>
  <c r="M31" i="14"/>
  <c r="L31" i="14"/>
  <c r="N31" i="14" s="1"/>
  <c r="H31" i="14"/>
  <c r="O30" i="14"/>
  <c r="M30" i="14"/>
  <c r="L30" i="14"/>
  <c r="N30" i="14" s="1"/>
  <c r="H30" i="14"/>
  <c r="O29" i="14"/>
  <c r="M29" i="14"/>
  <c r="L29" i="14"/>
  <c r="N29" i="14" s="1"/>
  <c r="H29" i="14"/>
  <c r="O28" i="14"/>
  <c r="M28" i="14"/>
  <c r="L28" i="14"/>
  <c r="N28" i="14" s="1"/>
  <c r="H28" i="14"/>
  <c r="O27" i="14"/>
  <c r="M27" i="14"/>
  <c r="L27" i="14"/>
  <c r="N27" i="14" s="1"/>
  <c r="H27" i="14"/>
  <c r="O26" i="14"/>
  <c r="M26" i="14"/>
  <c r="L26" i="14"/>
  <c r="N26" i="14" s="1"/>
  <c r="H26" i="14"/>
  <c r="L25" i="14"/>
  <c r="H25" i="14"/>
  <c r="O24" i="14"/>
  <c r="M24" i="14"/>
  <c r="L24" i="14"/>
  <c r="N24" i="14" s="1"/>
  <c r="H24" i="14"/>
  <c r="O23" i="14"/>
  <c r="M23" i="14"/>
  <c r="L23" i="14"/>
  <c r="N23" i="14" s="1"/>
  <c r="H23" i="14"/>
  <c r="O22" i="14"/>
  <c r="N22" i="14"/>
  <c r="M22" i="14"/>
  <c r="L22" i="14"/>
  <c r="H22" i="14"/>
  <c r="O21" i="14"/>
  <c r="M21" i="14"/>
  <c r="L21" i="14"/>
  <c r="N21" i="14" s="1"/>
  <c r="H21" i="14"/>
  <c r="O20" i="14"/>
  <c r="M20" i="14"/>
  <c r="L20" i="14"/>
  <c r="N20" i="14" s="1"/>
  <c r="H20" i="14"/>
  <c r="O19" i="14"/>
  <c r="M19" i="14"/>
  <c r="L19" i="14"/>
  <c r="N19" i="14" s="1"/>
  <c r="H19" i="14"/>
  <c r="O18" i="14"/>
  <c r="M18" i="14"/>
  <c r="L18" i="14"/>
  <c r="N18" i="14" s="1"/>
  <c r="H18" i="14"/>
  <c r="O17" i="14"/>
  <c r="M17" i="14"/>
  <c r="L17" i="14"/>
  <c r="N17" i="14" s="1"/>
  <c r="H17" i="14"/>
  <c r="O16" i="14"/>
  <c r="M16" i="14"/>
  <c r="L16" i="14"/>
  <c r="N16" i="14" s="1"/>
  <c r="H16" i="14"/>
  <c r="O15" i="14"/>
  <c r="M15" i="14"/>
  <c r="L15" i="14"/>
  <c r="N15" i="14" s="1"/>
  <c r="H15" i="14"/>
  <c r="O14" i="14"/>
  <c r="N14" i="14"/>
  <c r="M14" i="14"/>
  <c r="L14" i="14"/>
  <c r="H14" i="14"/>
  <c r="O13" i="14"/>
  <c r="M13" i="14"/>
  <c r="L13" i="14"/>
  <c r="N13" i="14" s="1"/>
  <c r="H13" i="14"/>
  <c r="O12" i="14"/>
  <c r="M12" i="14"/>
  <c r="L12" i="14"/>
  <c r="N12" i="14" s="1"/>
  <c r="H12" i="14"/>
  <c r="O11" i="14"/>
  <c r="M11" i="14"/>
  <c r="L11" i="14"/>
  <c r="N11" i="14" s="1"/>
  <c r="H11" i="14"/>
  <c r="O10" i="14"/>
  <c r="M10" i="14"/>
  <c r="L10" i="14"/>
  <c r="N10" i="14" s="1"/>
  <c r="H10" i="14"/>
  <c r="O9" i="14"/>
  <c r="N9" i="14"/>
  <c r="M9" i="14"/>
  <c r="L9" i="14"/>
  <c r="H9" i="14"/>
  <c r="K38" i="13"/>
  <c r="J38" i="13"/>
  <c r="I38" i="13"/>
  <c r="G38" i="13"/>
  <c r="F38" i="13"/>
  <c r="E38" i="13"/>
  <c r="D38" i="13"/>
  <c r="C38" i="13"/>
  <c r="B38" i="13"/>
  <c r="O37" i="13"/>
  <c r="M37" i="13"/>
  <c r="L37" i="13"/>
  <c r="N37" i="13" s="1"/>
  <c r="H37" i="13"/>
  <c r="O36" i="13"/>
  <c r="M36" i="13"/>
  <c r="L36" i="13"/>
  <c r="N36" i="13" s="1"/>
  <c r="H36" i="13"/>
  <c r="O35" i="13"/>
  <c r="M35" i="13"/>
  <c r="L35" i="13"/>
  <c r="N35" i="13" s="1"/>
  <c r="H35" i="13"/>
  <c r="O34" i="13"/>
  <c r="M34" i="13"/>
  <c r="L34" i="13"/>
  <c r="N34" i="13" s="1"/>
  <c r="H34" i="13"/>
  <c r="O33" i="13"/>
  <c r="M33" i="13"/>
  <c r="L33" i="13"/>
  <c r="N33" i="13" s="1"/>
  <c r="H33" i="13"/>
  <c r="O32" i="13"/>
  <c r="M32" i="13"/>
  <c r="L32" i="13"/>
  <c r="N32" i="13" s="1"/>
  <c r="H32" i="13"/>
  <c r="O31" i="13"/>
  <c r="M31" i="13"/>
  <c r="L31" i="13"/>
  <c r="N31" i="13" s="1"/>
  <c r="H31" i="13"/>
  <c r="O30" i="13"/>
  <c r="M30" i="13"/>
  <c r="L30" i="13"/>
  <c r="N30" i="13" s="1"/>
  <c r="H30" i="13"/>
  <c r="O29" i="13"/>
  <c r="M29" i="13"/>
  <c r="L29" i="13"/>
  <c r="N29" i="13" s="1"/>
  <c r="H29" i="13"/>
  <c r="O28" i="13"/>
  <c r="M28" i="13"/>
  <c r="L28" i="13"/>
  <c r="N28" i="13" s="1"/>
  <c r="H28" i="13"/>
  <c r="O27" i="13"/>
  <c r="M27" i="13"/>
  <c r="L27" i="13"/>
  <c r="N27" i="13" s="1"/>
  <c r="H27" i="13"/>
  <c r="O26" i="13"/>
  <c r="M26" i="13"/>
  <c r="L26" i="13"/>
  <c r="N26" i="13" s="1"/>
  <c r="H26" i="13"/>
  <c r="L25" i="13"/>
  <c r="H25" i="13"/>
  <c r="O24" i="13"/>
  <c r="M24" i="13"/>
  <c r="L24" i="13"/>
  <c r="N24" i="13" s="1"/>
  <c r="H24" i="13"/>
  <c r="O23" i="13"/>
  <c r="M23" i="13"/>
  <c r="L23" i="13"/>
  <c r="N23" i="13" s="1"/>
  <c r="H23" i="13"/>
  <c r="O22" i="13"/>
  <c r="M22" i="13"/>
  <c r="L22" i="13"/>
  <c r="N22" i="13" s="1"/>
  <c r="H22" i="13"/>
  <c r="O21" i="13"/>
  <c r="N21" i="13"/>
  <c r="M21" i="13"/>
  <c r="L21" i="13"/>
  <c r="H21" i="13"/>
  <c r="O20" i="13"/>
  <c r="M20" i="13"/>
  <c r="L20" i="13"/>
  <c r="N20" i="13" s="1"/>
  <c r="H20" i="13"/>
  <c r="O19" i="13"/>
  <c r="M19" i="13"/>
  <c r="L19" i="13"/>
  <c r="N19" i="13" s="1"/>
  <c r="H19" i="13"/>
  <c r="O18" i="13"/>
  <c r="M18" i="13"/>
  <c r="L18" i="13"/>
  <c r="N18" i="13" s="1"/>
  <c r="H18" i="13"/>
  <c r="O17" i="13"/>
  <c r="M17" i="13"/>
  <c r="L17" i="13"/>
  <c r="N17" i="13" s="1"/>
  <c r="H17" i="13"/>
  <c r="O16" i="13"/>
  <c r="M16" i="13"/>
  <c r="L16" i="13"/>
  <c r="N16" i="13" s="1"/>
  <c r="H16" i="13"/>
  <c r="O15" i="13"/>
  <c r="M15" i="13"/>
  <c r="L15" i="13"/>
  <c r="N15" i="13" s="1"/>
  <c r="H15" i="13"/>
  <c r="O14" i="13"/>
  <c r="M14" i="13"/>
  <c r="L14" i="13"/>
  <c r="N14" i="13" s="1"/>
  <c r="H14" i="13"/>
  <c r="O13" i="13"/>
  <c r="M13" i="13"/>
  <c r="L13" i="13"/>
  <c r="N13" i="13" s="1"/>
  <c r="H13" i="13"/>
  <c r="O12" i="13"/>
  <c r="M12" i="13"/>
  <c r="L12" i="13"/>
  <c r="N12" i="13" s="1"/>
  <c r="H12" i="13"/>
  <c r="O11" i="13"/>
  <c r="M11" i="13"/>
  <c r="L11" i="13"/>
  <c r="N11" i="13" s="1"/>
  <c r="H11" i="13"/>
  <c r="O10" i="13"/>
  <c r="M10" i="13"/>
  <c r="L10" i="13"/>
  <c r="N10" i="13" s="1"/>
  <c r="H10" i="13"/>
  <c r="O9" i="13"/>
  <c r="M9" i="13"/>
  <c r="L9" i="13"/>
  <c r="N9" i="13" s="1"/>
  <c r="H9" i="13"/>
  <c r="L38" i="14" l="1"/>
  <c r="N38" i="14" s="1"/>
  <c r="L38" i="13"/>
  <c r="N38" i="13" s="1"/>
  <c r="H38" i="13"/>
  <c r="M38" i="13"/>
  <c r="O38" i="13"/>
</calcChain>
</file>

<file path=xl/sharedStrings.xml><?xml version="1.0" encoding="utf-8"?>
<sst xmlns="http://schemas.openxmlformats.org/spreadsheetml/2006/main" count="106" uniqueCount="49">
  <si>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</si>
  <si>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</si>
  <si>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</si>
  <si>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</si>
  <si>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</si>
  <si>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</si>
  <si>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</si>
  <si>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</si>
  <si>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</si>
  <si>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</si>
  <si>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</si>
  <si>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</si>
  <si>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</si>
  <si>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</si>
  <si>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</si>
  <si>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</si>
  <si>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</si>
  <si>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</si>
  <si>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</si>
  <si>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</si>
  <si>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</si>
  <si>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</si>
  <si>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</si>
  <si>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สาขาวิชาทันตกรรมป้องกันภาคสนาม</t>
  </si>
  <si>
    <t xml:space="preserve">                                      </t>
  </si>
  <si>
    <t>งบจัดสรรขออนุมัติหลักการ (ก่อหนี้)</t>
  </si>
  <si>
    <t>ปี งปม 2566</t>
  </si>
  <si>
    <t>หน่วยปฏิบัติการทันตกรรม</t>
  </si>
  <si>
    <t xml:space="preserve">ร้อยละของการจ่ายจริง </t>
  </si>
  <si>
    <t>ร้อยละของเงินคงเหลือ</t>
  </si>
  <si>
    <t>ปี งปม 2567</t>
  </si>
  <si>
    <t>ปีงบประมาณ 2568</t>
  </si>
  <si>
    <t>ร้อยละของเงินขออนุมัติ</t>
  </si>
  <si>
    <t>งบจัดสรรจ่ายจริง (เงินรายได้สะสม)</t>
  </si>
  <si>
    <t>รวมทั้งสิ้น</t>
  </si>
  <si>
    <t xml:space="preserve"> สาขาวิชาชีววิทยาช่องปากและระบบการบดเคี้ยว</t>
  </si>
  <si>
    <t xml:space="preserve"> สาขาวิชาทันตกรรมป้องกัน</t>
  </si>
  <si>
    <t xml:space="preserve"> สาขาวิชาทันตกรรมประดิษฐ์</t>
  </si>
  <si>
    <t xml:space="preserve"> สาขาวิชาทันตกรรมอนุรักษ์</t>
  </si>
  <si>
    <t xml:space="preserve"> สาขาวิชาวิทยาการวินิจฉัยโรคช่องปาก</t>
  </si>
  <si>
    <t xml:space="preserve"> สาขาวิชาศัลยศาสตร์ช่องปากและแม็กซิลโลเฟเชียล</t>
  </si>
  <si>
    <t>ฝ่ายทันตสาธารณสุขชนบทภาคใต้</t>
  </si>
  <si>
    <t>หน่วยอำนวยการและบริหารทรัพยากรบุคคล</t>
  </si>
  <si>
    <t>สนง.กองทุนเฉลิมพระเกียรติ 100 ปี สมเด็จย่า</t>
  </si>
  <si>
    <t>งานนวัตกรรมดิจิทัลและศูนย์ข้อมูลสารสนเทศ</t>
  </si>
  <si>
    <t>งานนวัตกรรมดิจิทัลและศูนย์ข้อมูลสารสนเทศ (ส่วนกลาง)</t>
  </si>
  <si>
    <t>หน่วยยุทธศาสตร์และพัฒนาองค์กร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</si>
  <si>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ต.ค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</si>
  <si>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พ.ย 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</si>
</sst>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4"/>
      <color theme="0"/>
      <name val="TH SarabunPSK"/>
      <family val="2"/>
    </font>
    <font>
      <b/>
      <sz val="20"/>
      <color theme="0"/>
      <name val="TH SarabunPSK"/>
      <family val="2"/>
    </font>
    <font>
      <b/>
      <sz val="22"/>
      <color theme="0"/>
      <name val="TH SarabunPSK"/>
      <family val="2"/>
    </font>
    <font>
      <sz val="24"/>
      <color theme="1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164" fontId="2" fillId="4" borderId="0" xfId="0" applyNumberFormat="1" applyFont="1" applyFill="1" applyAlignment="1">
      <alignment vertical="top"/>
    </xf>
    <xf numFmtId="164" fontId="2" fillId="4" borderId="0" xfId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vertical="top" wrapText="1"/>
    </xf>
    <xf numFmtId="164" fontId="7" fillId="3" borderId="1" xfId="1" applyFont="1" applyFill="1" applyBorder="1" applyAlignment="1">
      <alignment vertical="top"/>
    </xf>
    <xf numFmtId="164" fontId="7" fillId="3" borderId="1" xfId="1" applyFont="1" applyFill="1" applyBorder="1" applyAlignment="1">
      <alignment horizontal="center" vertical="top"/>
    </xf>
    <xf numFmtId="164" fontId="8" fillId="3" borderId="1" xfId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vertical="top"/>
    </xf>
    <xf numFmtId="43" fontId="2" fillId="4" borderId="0" xfId="0" applyNumberFormat="1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164" fontId="4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86377C1-4BE6-4AA2-8A38-D96156E65EBA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B60A8DB3-3D83-470D-B3C6-FE418583FBDB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ตุลาคม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F563ED-54C8-4CBB-986F-DA800716E642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5F179D44-EAD4-4AB5-A5BD-8A85F584590D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B4090BBD-CB3F-42D6-A927-F1D45505F958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BB0E6B8-01DE-44F9-9C35-DEB20B97CFCC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435AE79-2BD1-4250-8713-37CB6BE860D8}"/>
            </a:ext>
          </a:extLst>
        </xdr:cNvPr>
        <xdr:cNvSpPr/>
      </xdr:nvSpPr>
      <xdr:spPr>
        <a:xfrm>
          <a:off x="734290" y="92364"/>
          <a:ext cx="15855086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พฤศจิกายน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87EC1ED3-8353-4682-BD8C-DE53D03A2D2B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31079086-C50B-4367-8699-675700680102}"/>
            </a:ext>
          </a:extLst>
        </xdr:cNvPr>
        <xdr:cNvSpPr/>
      </xdr:nvSpPr>
      <xdr:spPr>
        <a:xfrm flipV="1">
          <a:off x="4288366" y="15487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60BFAA9-38A9-47B9-B2F9-28416F5DB8A2}"/>
            </a:ext>
          </a:extLst>
        </xdr:cNvPr>
        <xdr:cNvSpPr/>
      </xdr:nvSpPr>
      <xdr:spPr>
        <a:xfrm flipV="1">
          <a:off x="9310157" y="15523103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D13E-28C1-48DA-9A85-E8ACF27755EF}">
  <dimension ref="A1:R59"/>
  <sheetViews>
    <sheetView zoomScale="66" zoomScaleNormal="66" workbookViewId="0">
      <pane ySplit="8" topLeftCell="A18" activePane="bottomLeft" state="frozen"/>
      <selection pane="bottomLeft" activeCell="S29" sqref="A1:XFD1048576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2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24" t="s">
        <v>30</v>
      </c>
      <c r="G7" s="25"/>
      <c r="H7" s="26"/>
      <c r="I7" s="27" t="s">
        <v>31</v>
      </c>
      <c r="J7" s="27"/>
      <c r="K7" s="27"/>
      <c r="L7" s="27"/>
      <c r="M7" s="28" t="s">
        <v>28</v>
      </c>
      <c r="N7" s="30" t="s">
        <v>29</v>
      </c>
      <c r="O7" s="30" t="s">
        <v>32</v>
      </c>
    </row>
    <row r="8" spans="1:18" s="6" customFormat="1" ht="90" customHeight="1">
      <c r="A8" s="23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29"/>
      <c r="N8" s="30"/>
      <c r="O8" s="30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2180569.75</v>
      </c>
      <c r="K9" s="11">
        <v>51395</v>
      </c>
      <c r="L9" s="13">
        <f>+I9-J9-K9</f>
        <v>20868535.25</v>
      </c>
      <c r="M9" s="14">
        <f>+K9*100/I9</f>
        <v>0.22248436181035042</v>
      </c>
      <c r="N9" s="14">
        <f>+L9*100/I9</f>
        <v>90.338024068743096</v>
      </c>
      <c r="O9" s="14">
        <f>+J9*100/I9</f>
        <v>9.4394915694465489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1872198.44</v>
      </c>
      <c r="K10" s="11">
        <v>30260</v>
      </c>
      <c r="L10" s="13">
        <f>+I10-J10-K10</f>
        <v>4897541.5600000005</v>
      </c>
      <c r="M10" s="14">
        <f>+K10*100/I10</f>
        <v>0.44500000000000001</v>
      </c>
      <c r="N10" s="14">
        <f>+L10*100/I10</f>
        <v>72.022670000000005</v>
      </c>
      <c r="O10" s="14">
        <f t="shared" ref="O10:O37" si="1">+J10*100/I10</f>
        <v>27.532330000000002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448310.26999999996</v>
      </c>
      <c r="K11" s="11">
        <v>281043.20000000001</v>
      </c>
      <c r="L11" s="13">
        <f t="shared" ref="L11:L36" si="2">+I11-J11-K11</f>
        <v>3095646.53</v>
      </c>
      <c r="M11" s="14">
        <f>+K11*100/I11</f>
        <v>7.3475346405228761</v>
      </c>
      <c r="N11" s="14">
        <f>+L11*100/I11</f>
        <v>80.931935424836595</v>
      </c>
      <c r="O11" s="14">
        <f t="shared" si="1"/>
        <v>11.720529934640521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9972.4</v>
      </c>
      <c r="K12" s="11">
        <v>1970.35</v>
      </c>
      <c r="L12" s="13">
        <f t="shared" si="2"/>
        <v>217557.25</v>
      </c>
      <c r="M12" s="14">
        <f>+K12*100/I12</f>
        <v>0.85854030501089329</v>
      </c>
      <c r="N12" s="14">
        <f>+L12*100/I12</f>
        <v>94.79618736383442</v>
      </c>
      <c r="O12" s="14">
        <f t="shared" si="1"/>
        <v>4.3452723311546837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0</v>
      </c>
      <c r="L17" s="13">
        <f t="shared" si="2"/>
        <v>272000</v>
      </c>
      <c r="M17" s="14">
        <f>+K17*100/I17</f>
        <v>0</v>
      </c>
      <c r="N17" s="14">
        <f>+L17*100/I17</f>
        <v>100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244021</v>
      </c>
      <c r="K20" s="11">
        <v>5500</v>
      </c>
      <c r="L20" s="13">
        <f t="shared" si="2"/>
        <v>1620479</v>
      </c>
      <c r="M20" s="14">
        <f>+K20*100/I20</f>
        <v>0.29411764705882354</v>
      </c>
      <c r="N20" s="14">
        <f>+L20*100/I20</f>
        <v>86.65663101604278</v>
      </c>
      <c r="O20" s="14">
        <f t="shared" si="1"/>
        <v>13.049251336898395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120</v>
      </c>
      <c r="K24" s="11">
        <v>0</v>
      </c>
      <c r="L24" s="13">
        <f t="shared" si="2"/>
        <v>161380</v>
      </c>
      <c r="M24" s="14">
        <f>+K24*100/I24</f>
        <v>0</v>
      </c>
      <c r="N24" s="14">
        <f>+L24*100/I24</f>
        <v>99.925696594427251</v>
      </c>
      <c r="O24" s="14">
        <f t="shared" si="1"/>
        <v>7.4303405572755415E-2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1200</v>
      </c>
      <c r="K26" s="11">
        <v>0</v>
      </c>
      <c r="L26" s="13">
        <f t="shared" si="2"/>
        <v>32800</v>
      </c>
      <c r="M26" s="14">
        <f>+K26*100/I26</f>
        <v>0</v>
      </c>
      <c r="N26" s="14">
        <f>+L26*100/I26</f>
        <v>96.470588235294116</v>
      </c>
      <c r="O26" s="14">
        <f t="shared" si="1"/>
        <v>3.5294117647058822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3402.6</v>
      </c>
      <c r="K27" s="11">
        <v>0</v>
      </c>
      <c r="L27" s="13">
        <f t="shared" si="2"/>
        <v>73097.399999999994</v>
      </c>
      <c r="M27" s="14">
        <f>+K27*100/I27</f>
        <v>0</v>
      </c>
      <c r="N27" s="14">
        <f>+L27*100/I27</f>
        <v>95.552156862745079</v>
      </c>
      <c r="O27" s="14">
        <f t="shared" si="1"/>
        <v>4.4478431372549023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50352.7</v>
      </c>
      <c r="K28" s="11">
        <v>0</v>
      </c>
      <c r="L28" s="13">
        <f t="shared" si="2"/>
        <v>60147.3</v>
      </c>
      <c r="M28" s="14">
        <f>+K28*100/I28</f>
        <v>0</v>
      </c>
      <c r="N28" s="14">
        <f>+L28*100/I28</f>
        <v>54.431945701357463</v>
      </c>
      <c r="O28" s="14">
        <f t="shared" si="1"/>
        <v>45.568054298642537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648</v>
      </c>
      <c r="L30" s="13">
        <f t="shared" si="2"/>
        <v>237352</v>
      </c>
      <c r="M30" s="14">
        <f>+K30*100/I30</f>
        <v>0.27226890756302519</v>
      </c>
      <c r="N30" s="14">
        <f>+L30*100/I30</f>
        <v>99.727731092436969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0</v>
      </c>
      <c r="L33" s="13">
        <f t="shared" si="2"/>
        <v>4700</v>
      </c>
      <c r="M33" s="14">
        <f t="shared" si="4"/>
        <v>0</v>
      </c>
      <c r="N33" s="14">
        <f>+L33*100/I33</f>
        <v>100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315750</v>
      </c>
      <c r="K35" s="11">
        <v>13000</v>
      </c>
      <c r="L35" s="13">
        <f>+I35-J35-K35</f>
        <v>436250</v>
      </c>
      <c r="M35" s="14">
        <f t="shared" si="4"/>
        <v>1.6993464052287581</v>
      </c>
      <c r="N35" s="14">
        <f>+L35*100/I35</f>
        <v>57.026143790849673</v>
      </c>
      <c r="O35" s="14">
        <f t="shared" si="1"/>
        <v>41.274509803921568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20693</v>
      </c>
      <c r="K37" s="12">
        <v>16685</v>
      </c>
      <c r="L37" s="13">
        <f>+I37-K37-J37</f>
        <v>132622</v>
      </c>
      <c r="M37" s="14">
        <f t="shared" si="4"/>
        <v>9.8147058823529409</v>
      </c>
      <c r="N37" s="14">
        <f>+L37*100/I37</f>
        <v>78.012941176470591</v>
      </c>
      <c r="O37" s="14">
        <f t="shared" si="1"/>
        <v>12.17235294117647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5148218.16</v>
      </c>
      <c r="K38" s="17">
        <f>SUM(K9:K37)</f>
        <v>408921.55</v>
      </c>
      <c r="L38" s="17">
        <f>+I38-J38-K38</f>
        <v>32406860.289999999</v>
      </c>
      <c r="M38" s="18">
        <f t="shared" si="4"/>
        <v>1.0771297808450111</v>
      </c>
      <c r="N38" s="18">
        <f>+L38*100/I38</f>
        <v>85.362080629016958</v>
      </c>
      <c r="O38" s="18">
        <f>+J38*100/I38</f>
        <v>13.560789590138025</v>
      </c>
    </row>
    <row r="39" spans="1:15" ht="42" customHeight="1">
      <c r="A39" s="21" t="s">
        <v>47</v>
      </c>
      <c r="B39" s="21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256A-9CD9-4117-BFD8-BAD335B4F901}">
  <dimension ref="A1:R59"/>
  <sheetViews>
    <sheetView tabSelected="1" zoomScale="80" zoomScaleNormal="80" workbookViewId="0">
      <selection activeCell="J39" sqref="J39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2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24" t="s">
        <v>30</v>
      </c>
      <c r="G7" s="25"/>
      <c r="H7" s="26"/>
      <c r="I7" s="27" t="s">
        <v>31</v>
      </c>
      <c r="J7" s="27"/>
      <c r="K7" s="27"/>
      <c r="L7" s="27"/>
      <c r="M7" s="28" t="s">
        <v>28</v>
      </c>
      <c r="N7" s="30" t="s">
        <v>29</v>
      </c>
      <c r="O7" s="30" t="s">
        <v>32</v>
      </c>
    </row>
    <row r="8" spans="1:18" s="6" customFormat="1" ht="90" customHeight="1">
      <c r="A8" s="23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29"/>
      <c r="N8" s="30"/>
      <c r="O8" s="30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5974304.7299999995</v>
      </c>
      <c r="K9" s="11">
        <v>881807.7</v>
      </c>
      <c r="L9" s="13">
        <f>+I9-J9-K9</f>
        <v>16244387.57</v>
      </c>
      <c r="M9" s="14">
        <f>+K9*100/I9</f>
        <v>3.8172667258284454</v>
      </c>
      <c r="N9" s="14">
        <f>+L9*100/I9</f>
        <v>70.320502023765712</v>
      </c>
      <c r="O9" s="14">
        <f>+J9*100/I9</f>
        <v>25.862231250405834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2584729.1399999997</v>
      </c>
      <c r="K10" s="11">
        <v>709124.74</v>
      </c>
      <c r="L10" s="13">
        <f>+I10-J10-K10</f>
        <v>3506146.12</v>
      </c>
      <c r="M10" s="14">
        <f>+K10*100/I10</f>
        <v>10.428305</v>
      </c>
      <c r="N10" s="14">
        <f>+L10*100/I10</f>
        <v>51.560972352941178</v>
      </c>
      <c r="O10" s="14">
        <f t="shared" ref="O10:O37" si="1">+J10*100/I10</f>
        <v>38.01072264705882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711854.16999999993</v>
      </c>
      <c r="K11" s="11">
        <v>477300.93000000005</v>
      </c>
      <c r="L11" s="13">
        <f t="shared" ref="L11:L36" si="2">+I11-J11-K11</f>
        <v>2635844.9</v>
      </c>
      <c r="M11" s="14">
        <f>+K11*100/I11</f>
        <v>12.478455686274511</v>
      </c>
      <c r="N11" s="14">
        <f>+L11*100/I11</f>
        <v>68.910977777777774</v>
      </c>
      <c r="O11" s="14">
        <f t="shared" si="1"/>
        <v>18.610566535947711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13225.2</v>
      </c>
      <c r="K12" s="11">
        <v>3940.7</v>
      </c>
      <c r="L12" s="13">
        <f t="shared" si="2"/>
        <v>212334.09999999998</v>
      </c>
      <c r="M12" s="14">
        <f>+K12*100/I12</f>
        <v>1.7170806100217866</v>
      </c>
      <c r="N12" s="14">
        <f>+L12*100/I12</f>
        <v>92.520305010893225</v>
      </c>
      <c r="O12" s="14">
        <f t="shared" si="1"/>
        <v>5.7626143790849671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10160</v>
      </c>
      <c r="K17" s="11">
        <v>2610.8000000000002</v>
      </c>
      <c r="L17" s="13">
        <f t="shared" si="2"/>
        <v>259229.2</v>
      </c>
      <c r="M17" s="14">
        <f>+K17*100/I17</f>
        <v>0.95985294117647069</v>
      </c>
      <c r="N17" s="14">
        <f>+L17*100/I17</f>
        <v>95.304852941176478</v>
      </c>
      <c r="O17" s="14">
        <f t="shared" si="1"/>
        <v>3.7352941176470589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358721</v>
      </c>
      <c r="K20" s="11">
        <v>142773</v>
      </c>
      <c r="L20" s="13">
        <f t="shared" si="2"/>
        <v>1368506</v>
      </c>
      <c r="M20" s="14">
        <f>+K20*100/I20</f>
        <v>7.6349197860962565</v>
      </c>
      <c r="N20" s="14">
        <f>+L20*100/I20</f>
        <v>73.18213903743316</v>
      </c>
      <c r="O20" s="14">
        <f t="shared" si="1"/>
        <v>19.182941176470589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0</v>
      </c>
      <c r="K24" s="11">
        <v>1404</v>
      </c>
      <c r="L24" s="13">
        <f t="shared" si="2"/>
        <v>160096</v>
      </c>
      <c r="M24" s="14">
        <f>+K24*100/I24</f>
        <v>0.86934984520123837</v>
      </c>
      <c r="N24" s="14">
        <f>+L24*100/I24</f>
        <v>99.130650154798758</v>
      </c>
      <c r="O24" s="14">
        <f t="shared" si="1"/>
        <v>0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2112</v>
      </c>
      <c r="L26" s="13">
        <f t="shared" si="2"/>
        <v>31888</v>
      </c>
      <c r="M26" s="14">
        <f>+K26*100/I26</f>
        <v>6.2117647058823531</v>
      </c>
      <c r="N26" s="14">
        <f>+L26*100/I26</f>
        <v>93.788235294117641</v>
      </c>
      <c r="O26" s="14">
        <f t="shared" si="1"/>
        <v>0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23871.7</v>
      </c>
      <c r="K28" s="11">
        <v>26481</v>
      </c>
      <c r="L28" s="13">
        <f t="shared" si="2"/>
        <v>60147.3</v>
      </c>
      <c r="M28" s="14">
        <f>+K28*100/I28</f>
        <v>23.964705882352941</v>
      </c>
      <c r="N28" s="14">
        <f>+L28*100/I28</f>
        <v>54.431945701357463</v>
      </c>
      <c r="O28" s="14">
        <f t="shared" si="1"/>
        <v>21.603348416289592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6338</v>
      </c>
      <c r="L30" s="13">
        <f t="shared" si="2"/>
        <v>231662</v>
      </c>
      <c r="M30" s="14">
        <f>+K30*100/I30</f>
        <v>2.6630252100840335</v>
      </c>
      <c r="N30" s="14">
        <f>+L30*100/I30</f>
        <v>97.336974789915971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392955.5</v>
      </c>
      <c r="K35" s="11">
        <v>45062.5</v>
      </c>
      <c r="L35" s="13">
        <f>+I35-J35-K35</f>
        <v>326982</v>
      </c>
      <c r="M35" s="14">
        <f t="shared" si="4"/>
        <v>5.8905228758169939</v>
      </c>
      <c r="N35" s="14">
        <f>+L35*100/I35</f>
        <v>42.742745098039215</v>
      </c>
      <c r="O35" s="14">
        <f t="shared" si="1"/>
        <v>51.366732026143794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31422</v>
      </c>
      <c r="K37" s="12">
        <v>33878</v>
      </c>
      <c r="L37" s="13">
        <f>+I37-K37-J37</f>
        <v>104700</v>
      </c>
      <c r="M37" s="14">
        <f t="shared" si="4"/>
        <v>19.928235294117648</v>
      </c>
      <c r="N37" s="14">
        <f>+L37*100/I37</f>
        <v>61.588235294117645</v>
      </c>
      <c r="O37" s="14">
        <f t="shared" si="1"/>
        <v>18.483529411764707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10102871.439999998</v>
      </c>
      <c r="K38" s="17">
        <f>SUM(K9:K37)</f>
        <v>2346259.9700000002</v>
      </c>
      <c r="L38" s="17">
        <f>+I38-J38-K38</f>
        <v>25514868.590000004</v>
      </c>
      <c r="M38" s="18">
        <f t="shared" si="4"/>
        <v>6.1802232904857242</v>
      </c>
      <c r="N38" s="18">
        <f>+L38*100/I38</f>
        <v>67.208061821725863</v>
      </c>
      <c r="O38" s="18">
        <f>+J38*100/I38</f>
        <v>26.611714887788423</v>
      </c>
    </row>
    <row r="39" spans="1:15" ht="42" customHeight="1">
      <c r="A39" s="21" t="s">
        <v>48</v>
      </c>
      <c r="B39" s="21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ต.ค 67</vt:lpstr>
      <vt:lpstr>พ.ย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2025-03-24T04:14:03Z</dcterms:modified>
</cp:coreProperties>
</file>