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_\จัดสรร 68\รายงานคงเหลือ MMC  รายเดือน ปีงบ 68\อัพเว็บไซต์\"/>
    </mc:Choice>
  </mc:AlternateContent>
  <xr:revisionPtr revIDLastSave="0" documentId="13_ncr:1_{25D79CFF-4CB8-46CB-99DB-8818181BB289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ต.ค 67" sheetId="13" r:id="rId1"/>
    <sheet name="พ.ย 67" sheetId="14" r:id="rId2"/>
    <sheet name="ธ.ค 67" sheetId="15" r:id="rId3"/>
    <sheet name="ม.ค 68" sheetId="1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8" i="16" l="1"/>
  <c r="O37" i="16"/>
  <c r="J38" i="16"/>
  <c r="I38" i="16"/>
  <c r="H38" i="16"/>
  <c r="G38" i="16"/>
  <c r="F38" i="16"/>
  <c r="E38" i="16"/>
  <c r="D38" i="16"/>
  <c r="C38" i="16"/>
  <c r="B38" i="16"/>
  <c r="M37" i="16"/>
  <c r="H37" i="16"/>
  <c r="O36" i="16"/>
  <c r="M36" i="16"/>
  <c r="L36" i="16"/>
  <c r="N36" i="16" s="1"/>
  <c r="H36" i="16"/>
  <c r="O35" i="16"/>
  <c r="M35" i="16"/>
  <c r="L35" i="16"/>
  <c r="N35" i="16" s="1"/>
  <c r="H35" i="16"/>
  <c r="O34" i="16"/>
  <c r="M34" i="16"/>
  <c r="L34" i="16"/>
  <c r="N34" i="16" s="1"/>
  <c r="H34" i="16"/>
  <c r="O33" i="16"/>
  <c r="M33" i="16"/>
  <c r="L33" i="16"/>
  <c r="N33" i="16" s="1"/>
  <c r="H33" i="16"/>
  <c r="O32" i="16"/>
  <c r="M32" i="16"/>
  <c r="L32" i="16"/>
  <c r="N32" i="16" s="1"/>
  <c r="H32" i="16"/>
  <c r="O31" i="16"/>
  <c r="M31" i="16"/>
  <c r="L31" i="16"/>
  <c r="N31" i="16" s="1"/>
  <c r="H31" i="16"/>
  <c r="O30" i="16"/>
  <c r="M30" i="16"/>
  <c r="L30" i="16"/>
  <c r="N30" i="16" s="1"/>
  <c r="H30" i="16"/>
  <c r="O29" i="16"/>
  <c r="M29" i="16"/>
  <c r="L29" i="16"/>
  <c r="N29" i="16" s="1"/>
  <c r="H29" i="16"/>
  <c r="O28" i="16"/>
  <c r="M28" i="16"/>
  <c r="L28" i="16"/>
  <c r="N28" i="16" s="1"/>
  <c r="H28" i="16"/>
  <c r="O27" i="16"/>
  <c r="M27" i="16"/>
  <c r="L27" i="16"/>
  <c r="N27" i="16" s="1"/>
  <c r="H27" i="16"/>
  <c r="O26" i="16"/>
  <c r="M26" i="16"/>
  <c r="L26" i="16"/>
  <c r="N26" i="16" s="1"/>
  <c r="H26" i="16"/>
  <c r="L25" i="16"/>
  <c r="H25" i="16"/>
  <c r="O24" i="16"/>
  <c r="M24" i="16"/>
  <c r="L24" i="16"/>
  <c r="N24" i="16" s="1"/>
  <c r="H24" i="16"/>
  <c r="O23" i="16"/>
  <c r="N23" i="16"/>
  <c r="M23" i="16"/>
  <c r="L23" i="16"/>
  <c r="H23" i="16"/>
  <c r="O22" i="16"/>
  <c r="M22" i="16"/>
  <c r="L22" i="16"/>
  <c r="N22" i="16" s="1"/>
  <c r="H22" i="16"/>
  <c r="O21" i="16"/>
  <c r="M21" i="16"/>
  <c r="L21" i="16"/>
  <c r="N21" i="16" s="1"/>
  <c r="H21" i="16"/>
  <c r="O20" i="16"/>
  <c r="M20" i="16"/>
  <c r="L20" i="16"/>
  <c r="N20" i="16" s="1"/>
  <c r="H20" i="16"/>
  <c r="O19" i="16"/>
  <c r="M19" i="16"/>
  <c r="L19" i="16"/>
  <c r="N19" i="16" s="1"/>
  <c r="H19" i="16"/>
  <c r="O18" i="16"/>
  <c r="M18" i="16"/>
  <c r="L18" i="16"/>
  <c r="N18" i="16" s="1"/>
  <c r="H18" i="16"/>
  <c r="O17" i="16"/>
  <c r="M17" i="16"/>
  <c r="L17" i="16"/>
  <c r="N17" i="16" s="1"/>
  <c r="H17" i="16"/>
  <c r="O16" i="16"/>
  <c r="M16" i="16"/>
  <c r="L16" i="16"/>
  <c r="N16" i="16" s="1"/>
  <c r="H16" i="16"/>
  <c r="O15" i="16"/>
  <c r="N15" i="16"/>
  <c r="M15" i="16"/>
  <c r="L15" i="16"/>
  <c r="H15" i="16"/>
  <c r="O14" i="16"/>
  <c r="M14" i="16"/>
  <c r="L14" i="16"/>
  <c r="N14" i="16" s="1"/>
  <c r="H14" i="16"/>
  <c r="O13" i="16"/>
  <c r="M13" i="16"/>
  <c r="L13" i="16"/>
  <c r="N13" i="16" s="1"/>
  <c r="H13" i="16"/>
  <c r="O12" i="16"/>
  <c r="M12" i="16"/>
  <c r="L12" i="16"/>
  <c r="N12" i="16" s="1"/>
  <c r="H12" i="16"/>
  <c r="O11" i="16"/>
  <c r="M11" i="16"/>
  <c r="L11" i="16"/>
  <c r="N11" i="16" s="1"/>
  <c r="H11" i="16"/>
  <c r="O10" i="16"/>
  <c r="M10" i="16"/>
  <c r="L10" i="16"/>
  <c r="N10" i="16" s="1"/>
  <c r="H10" i="16"/>
  <c r="O9" i="16"/>
  <c r="M9" i="16"/>
  <c r="L9" i="16"/>
  <c r="N9" i="16" s="1"/>
  <c r="H9" i="16"/>
  <c r="O38" i="15"/>
  <c r="K38" i="15"/>
  <c r="J38" i="15"/>
  <c r="I38" i="15"/>
  <c r="G38" i="15"/>
  <c r="H38" i="15" s="1"/>
  <c r="F38" i="15"/>
  <c r="E38" i="15"/>
  <c r="D38" i="15"/>
  <c r="C38" i="15"/>
  <c r="B38" i="15"/>
  <c r="O37" i="15"/>
  <c r="N37" i="15"/>
  <c r="M37" i="15"/>
  <c r="L37" i="15"/>
  <c r="H37" i="15"/>
  <c r="O36" i="15"/>
  <c r="N36" i="15"/>
  <c r="M36" i="15"/>
  <c r="L36" i="15"/>
  <c r="H36" i="15"/>
  <c r="O35" i="15"/>
  <c r="M35" i="15"/>
  <c r="L35" i="15"/>
  <c r="N35" i="15" s="1"/>
  <c r="H35" i="15"/>
  <c r="O34" i="15"/>
  <c r="M34" i="15"/>
  <c r="L34" i="15"/>
  <c r="N34" i="15" s="1"/>
  <c r="H34" i="15"/>
  <c r="O33" i="15"/>
  <c r="M33" i="15"/>
  <c r="L33" i="15"/>
  <c r="N33" i="15" s="1"/>
  <c r="H33" i="15"/>
  <c r="O32" i="15"/>
  <c r="M32" i="15"/>
  <c r="L32" i="15"/>
  <c r="N32" i="15" s="1"/>
  <c r="H32" i="15"/>
  <c r="O31" i="15"/>
  <c r="M31" i="15"/>
  <c r="L31" i="15"/>
  <c r="N31" i="15" s="1"/>
  <c r="H31" i="15"/>
  <c r="O30" i="15"/>
  <c r="M30" i="15"/>
  <c r="L30" i="15"/>
  <c r="N30" i="15" s="1"/>
  <c r="H30" i="15"/>
  <c r="O29" i="15"/>
  <c r="N29" i="15"/>
  <c r="M29" i="15"/>
  <c r="L29" i="15"/>
  <c r="H29" i="15"/>
  <c r="O28" i="15"/>
  <c r="N28" i="15"/>
  <c r="M28" i="15"/>
  <c r="L28" i="15"/>
  <c r="H28" i="15"/>
  <c r="O27" i="15"/>
  <c r="M27" i="15"/>
  <c r="L27" i="15"/>
  <c r="N27" i="15" s="1"/>
  <c r="H27" i="15"/>
  <c r="O26" i="15"/>
  <c r="M26" i="15"/>
  <c r="L26" i="15"/>
  <c r="N26" i="15" s="1"/>
  <c r="H26" i="15"/>
  <c r="L25" i="15"/>
  <c r="H25" i="15"/>
  <c r="O24" i="15"/>
  <c r="M24" i="15"/>
  <c r="L24" i="15"/>
  <c r="N24" i="15" s="1"/>
  <c r="H24" i="15"/>
  <c r="O23" i="15"/>
  <c r="M23" i="15"/>
  <c r="L23" i="15"/>
  <c r="N23" i="15" s="1"/>
  <c r="H23" i="15"/>
  <c r="O22" i="15"/>
  <c r="N22" i="15"/>
  <c r="M22" i="15"/>
  <c r="L22" i="15"/>
  <c r="H22" i="15"/>
  <c r="O21" i="15"/>
  <c r="N21" i="15"/>
  <c r="M21" i="15"/>
  <c r="L21" i="15"/>
  <c r="H21" i="15"/>
  <c r="O20" i="15"/>
  <c r="M20" i="15"/>
  <c r="L20" i="15"/>
  <c r="N20" i="15" s="1"/>
  <c r="H20" i="15"/>
  <c r="O19" i="15"/>
  <c r="M19" i="15"/>
  <c r="L19" i="15"/>
  <c r="N19" i="15" s="1"/>
  <c r="H19" i="15"/>
  <c r="O18" i="15"/>
  <c r="M18" i="15"/>
  <c r="L18" i="15"/>
  <c r="N18" i="15" s="1"/>
  <c r="H18" i="15"/>
  <c r="O17" i="15"/>
  <c r="M17" i="15"/>
  <c r="L17" i="15"/>
  <c r="N17" i="15" s="1"/>
  <c r="H17" i="15"/>
  <c r="O16" i="15"/>
  <c r="M16" i="15"/>
  <c r="L16" i="15"/>
  <c r="N16" i="15" s="1"/>
  <c r="H16" i="15"/>
  <c r="O15" i="15"/>
  <c r="M15" i="15"/>
  <c r="L15" i="15"/>
  <c r="N15" i="15" s="1"/>
  <c r="H15" i="15"/>
  <c r="O14" i="15"/>
  <c r="N14" i="15"/>
  <c r="M14" i="15"/>
  <c r="L14" i="15"/>
  <c r="H14" i="15"/>
  <c r="O13" i="15"/>
  <c r="N13" i="15"/>
  <c r="M13" i="15"/>
  <c r="L13" i="15"/>
  <c r="H13" i="15"/>
  <c r="O12" i="15"/>
  <c r="M12" i="15"/>
  <c r="L12" i="15"/>
  <c r="N12" i="15" s="1"/>
  <c r="H12" i="15"/>
  <c r="O11" i="15"/>
  <c r="M11" i="15"/>
  <c r="L11" i="15"/>
  <c r="N11" i="15" s="1"/>
  <c r="H11" i="15"/>
  <c r="O10" i="15"/>
  <c r="M10" i="15"/>
  <c r="L10" i="15"/>
  <c r="N10" i="15" s="1"/>
  <c r="H10" i="15"/>
  <c r="O9" i="15"/>
  <c r="M9" i="15"/>
  <c r="L9" i="15"/>
  <c r="N9" i="15" s="1"/>
  <c r="H9" i="15"/>
  <c r="L37" i="16" l="1"/>
  <c r="N37" i="16" s="1"/>
  <c r="L38" i="16"/>
  <c r="N38" i="16" s="1"/>
  <c r="O38" i="16"/>
  <c r="M38" i="16"/>
  <c r="L38" i="15"/>
  <c r="N38" i="15" s="1"/>
  <c r="M38" i="15"/>
  <c r="K38" i="14" l="1"/>
  <c r="M38" i="14" s="1"/>
  <c r="J38" i="14"/>
  <c r="O38" i="14" s="1"/>
  <c r="I38" i="14"/>
  <c r="G38" i="14"/>
  <c r="H38" i="14" s="1"/>
  <c r="F38" i="14"/>
  <c r="E38" i="14"/>
  <c r="D38" i="14"/>
  <c r="C38" i="14"/>
  <c r="B38" i="14"/>
  <c r="O37" i="14"/>
  <c r="N37" i="14"/>
  <c r="M37" i="14"/>
  <c r="L37" i="14"/>
  <c r="H37" i="14"/>
  <c r="O36" i="14"/>
  <c r="M36" i="14"/>
  <c r="L36" i="14"/>
  <c r="N36" i="14" s="1"/>
  <c r="H36" i="14"/>
  <c r="O35" i="14"/>
  <c r="M35" i="14"/>
  <c r="L35" i="14"/>
  <c r="N35" i="14" s="1"/>
  <c r="H35" i="14"/>
  <c r="O34" i="14"/>
  <c r="M34" i="14"/>
  <c r="L34" i="14"/>
  <c r="N34" i="14" s="1"/>
  <c r="H34" i="14"/>
  <c r="O33" i="14"/>
  <c r="M33" i="14"/>
  <c r="L33" i="14"/>
  <c r="N33" i="14" s="1"/>
  <c r="H33" i="14"/>
  <c r="O32" i="14"/>
  <c r="M32" i="14"/>
  <c r="L32" i="14"/>
  <c r="N32" i="14" s="1"/>
  <c r="H32" i="14"/>
  <c r="O31" i="14"/>
  <c r="M31" i="14"/>
  <c r="L31" i="14"/>
  <c r="N31" i="14" s="1"/>
  <c r="H31" i="14"/>
  <c r="O30" i="14"/>
  <c r="M30" i="14"/>
  <c r="L30" i="14"/>
  <c r="N30" i="14" s="1"/>
  <c r="H30" i="14"/>
  <c r="O29" i="14"/>
  <c r="M29" i="14"/>
  <c r="L29" i="14"/>
  <c r="N29" i="14" s="1"/>
  <c r="H29" i="14"/>
  <c r="O28" i="14"/>
  <c r="M28" i="14"/>
  <c r="L28" i="14"/>
  <c r="N28" i="14" s="1"/>
  <c r="H28" i="14"/>
  <c r="O27" i="14"/>
  <c r="M27" i="14"/>
  <c r="L27" i="14"/>
  <c r="N27" i="14" s="1"/>
  <c r="H27" i="14"/>
  <c r="O26" i="14"/>
  <c r="M26" i="14"/>
  <c r="L26" i="14"/>
  <c r="N26" i="14" s="1"/>
  <c r="H26" i="14"/>
  <c r="L25" i="14"/>
  <c r="H25" i="14"/>
  <c r="O24" i="14"/>
  <c r="M24" i="14"/>
  <c r="L24" i="14"/>
  <c r="N24" i="14" s="1"/>
  <c r="H24" i="14"/>
  <c r="O23" i="14"/>
  <c r="M23" i="14"/>
  <c r="L23" i="14"/>
  <c r="N23" i="14" s="1"/>
  <c r="H23" i="14"/>
  <c r="O22" i="14"/>
  <c r="N22" i="14"/>
  <c r="M22" i="14"/>
  <c r="L22" i="14"/>
  <c r="H22" i="14"/>
  <c r="O21" i="14"/>
  <c r="M21" i="14"/>
  <c r="L21" i="14"/>
  <c r="N21" i="14" s="1"/>
  <c r="H21" i="14"/>
  <c r="O20" i="14"/>
  <c r="M20" i="14"/>
  <c r="L20" i="14"/>
  <c r="N20" i="14" s="1"/>
  <c r="H20" i="14"/>
  <c r="O19" i="14"/>
  <c r="M19" i="14"/>
  <c r="L19" i="14"/>
  <c r="N19" i="14" s="1"/>
  <c r="H19" i="14"/>
  <c r="O18" i="14"/>
  <c r="M18" i="14"/>
  <c r="L18" i="14"/>
  <c r="N18" i="14" s="1"/>
  <c r="H18" i="14"/>
  <c r="O17" i="14"/>
  <c r="M17" i="14"/>
  <c r="L17" i="14"/>
  <c r="N17" i="14" s="1"/>
  <c r="H17" i="14"/>
  <c r="O16" i="14"/>
  <c r="M16" i="14"/>
  <c r="L16" i="14"/>
  <c r="N16" i="14" s="1"/>
  <c r="H16" i="14"/>
  <c r="O15" i="14"/>
  <c r="M15" i="14"/>
  <c r="L15" i="14"/>
  <c r="N15" i="14" s="1"/>
  <c r="H15" i="14"/>
  <c r="O14" i="14"/>
  <c r="N14" i="14"/>
  <c r="M14" i="14"/>
  <c r="L14" i="14"/>
  <c r="H14" i="14"/>
  <c r="O13" i="14"/>
  <c r="M13" i="14"/>
  <c r="L13" i="14"/>
  <c r="N13" i="14" s="1"/>
  <c r="H13" i="14"/>
  <c r="O12" i="14"/>
  <c r="M12" i="14"/>
  <c r="L12" i="14"/>
  <c r="N12" i="14" s="1"/>
  <c r="H12" i="14"/>
  <c r="O11" i="14"/>
  <c r="M11" i="14"/>
  <c r="L11" i="14"/>
  <c r="N11" i="14" s="1"/>
  <c r="H11" i="14"/>
  <c r="O10" i="14"/>
  <c r="M10" i="14"/>
  <c r="L10" i="14"/>
  <c r="N10" i="14" s="1"/>
  <c r="H10" i="14"/>
  <c r="O9" i="14"/>
  <c r="N9" i="14"/>
  <c r="M9" i="14"/>
  <c r="L9" i="14"/>
  <c r="H9" i="14"/>
  <c r="K38" i="13"/>
  <c r="J38" i="13"/>
  <c r="I38" i="13"/>
  <c r="G38" i="13"/>
  <c r="F38" i="13"/>
  <c r="E38" i="13"/>
  <c r="D38" i="13"/>
  <c r="C38" i="13"/>
  <c r="B38" i="13"/>
  <c r="O37" i="13"/>
  <c r="M37" i="13"/>
  <c r="L37" i="13"/>
  <c r="N37" i="13" s="1"/>
  <c r="H37" i="13"/>
  <c r="O36" i="13"/>
  <c r="M36" i="13"/>
  <c r="L36" i="13"/>
  <c r="N36" i="13" s="1"/>
  <c r="H36" i="13"/>
  <c r="O35" i="13"/>
  <c r="M35" i="13"/>
  <c r="L35" i="13"/>
  <c r="N35" i="13" s="1"/>
  <c r="H35" i="13"/>
  <c r="O34" i="13"/>
  <c r="M34" i="13"/>
  <c r="L34" i="13"/>
  <c r="N34" i="13" s="1"/>
  <c r="H34" i="13"/>
  <c r="O33" i="13"/>
  <c r="M33" i="13"/>
  <c r="L33" i="13"/>
  <c r="N33" i="13" s="1"/>
  <c r="H33" i="13"/>
  <c r="O32" i="13"/>
  <c r="M32" i="13"/>
  <c r="L32" i="13"/>
  <c r="N32" i="13" s="1"/>
  <c r="H32" i="13"/>
  <c r="O31" i="13"/>
  <c r="M31" i="13"/>
  <c r="L31" i="13"/>
  <c r="N31" i="13" s="1"/>
  <c r="H31" i="13"/>
  <c r="O30" i="13"/>
  <c r="M30" i="13"/>
  <c r="L30" i="13"/>
  <c r="N30" i="13" s="1"/>
  <c r="H30" i="13"/>
  <c r="O29" i="13"/>
  <c r="M29" i="13"/>
  <c r="L29" i="13"/>
  <c r="N29" i="13" s="1"/>
  <c r="H29" i="13"/>
  <c r="O28" i="13"/>
  <c r="M28" i="13"/>
  <c r="L28" i="13"/>
  <c r="N28" i="13" s="1"/>
  <c r="H28" i="13"/>
  <c r="O27" i="13"/>
  <c r="M27" i="13"/>
  <c r="L27" i="13"/>
  <c r="N27" i="13" s="1"/>
  <c r="H27" i="13"/>
  <c r="O26" i="13"/>
  <c r="M26" i="13"/>
  <c r="L26" i="13"/>
  <c r="N26" i="13" s="1"/>
  <c r="H26" i="13"/>
  <c r="L25" i="13"/>
  <c r="H25" i="13"/>
  <c r="O24" i="13"/>
  <c r="M24" i="13"/>
  <c r="L24" i="13"/>
  <c r="N24" i="13" s="1"/>
  <c r="H24" i="13"/>
  <c r="O23" i="13"/>
  <c r="M23" i="13"/>
  <c r="L23" i="13"/>
  <c r="N23" i="13" s="1"/>
  <c r="H23" i="13"/>
  <c r="O22" i="13"/>
  <c r="M22" i="13"/>
  <c r="L22" i="13"/>
  <c r="N22" i="13" s="1"/>
  <c r="H22" i="13"/>
  <c r="O21" i="13"/>
  <c r="N21" i="13"/>
  <c r="M21" i="13"/>
  <c r="L21" i="13"/>
  <c r="H21" i="13"/>
  <c r="O20" i="13"/>
  <c r="M20" i="13"/>
  <c r="L20" i="13"/>
  <c r="N20" i="13" s="1"/>
  <c r="H20" i="13"/>
  <c r="O19" i="13"/>
  <c r="M19" i="13"/>
  <c r="L19" i="13"/>
  <c r="N19" i="13" s="1"/>
  <c r="H19" i="13"/>
  <c r="O18" i="13"/>
  <c r="M18" i="13"/>
  <c r="L18" i="13"/>
  <c r="N18" i="13" s="1"/>
  <c r="H18" i="13"/>
  <c r="O17" i="13"/>
  <c r="M17" i="13"/>
  <c r="L17" i="13"/>
  <c r="N17" i="13" s="1"/>
  <c r="H17" i="13"/>
  <c r="O16" i="13"/>
  <c r="M16" i="13"/>
  <c r="L16" i="13"/>
  <c r="N16" i="13" s="1"/>
  <c r="H16" i="13"/>
  <c r="O15" i="13"/>
  <c r="M15" i="13"/>
  <c r="L15" i="13"/>
  <c r="N15" i="13" s="1"/>
  <c r="H15" i="13"/>
  <c r="O14" i="13"/>
  <c r="M14" i="13"/>
  <c r="L14" i="13"/>
  <c r="N14" i="13" s="1"/>
  <c r="H14" i="13"/>
  <c r="O13" i="13"/>
  <c r="M13" i="13"/>
  <c r="L13" i="13"/>
  <c r="N13" i="13" s="1"/>
  <c r="H13" i="13"/>
  <c r="O12" i="13"/>
  <c r="M12" i="13"/>
  <c r="L12" i="13"/>
  <c r="N12" i="13" s="1"/>
  <c r="H12" i="13"/>
  <c r="O11" i="13"/>
  <c r="M11" i="13"/>
  <c r="L11" i="13"/>
  <c r="N11" i="13" s="1"/>
  <c r="H11" i="13"/>
  <c r="O10" i="13"/>
  <c r="M10" i="13"/>
  <c r="L10" i="13"/>
  <c r="N10" i="13" s="1"/>
  <c r="H10" i="13"/>
  <c r="O9" i="13"/>
  <c r="M9" i="13"/>
  <c r="L9" i="13"/>
  <c r="N9" i="13" s="1"/>
  <c r="H9" i="13"/>
  <c r="L38" i="14" l="1"/>
  <c r="N38" i="14" s="1"/>
  <c r="L38" i="13"/>
  <c r="N38" i="13" s="1"/>
  <c r="H38" i="13"/>
  <c r="M38" i="13"/>
  <c r="O38" i="13"/>
</calcChain>
</file>

<file path=xl/sharedStrings.xml><?xml version="1.0" encoding="utf-8"?>
<sst xmlns="http://schemas.openxmlformats.org/spreadsheetml/2006/main" count="212" uniqueCount="51">
  <si>
    <t>หน่วยงาน</t>
  </si>
  <si>
    <t>ปี งปม 2563</t>
  </si>
  <si>
    <t>ปี งปม 2564</t>
  </si>
  <si>
    <t>ปี งปม 2565</t>
  </si>
  <si>
    <t>โรงพยาบาลทันตกรรม</t>
  </si>
  <si>
    <t>รากฟันเทียมโรงพยาบาลทันตกรรม</t>
  </si>
  <si>
    <t>งานอาคาร วิศวกรรมและซ่อมบำรุง</t>
  </si>
  <si>
    <t>หน่วยกิจการนักศึกษา</t>
  </si>
  <si>
    <t>วัสดุ statement</t>
  </si>
  <si>
    <t>หน่วยทะเบียนและประเมินผล</t>
  </si>
  <si>
    <t xml:space="preserve">หน่วยส่งเสริม&amp;พัฒนาการศึกษาตัวตนเอง </t>
  </si>
  <si>
    <t xml:space="preserve">สำนักงานคณบดี </t>
  </si>
  <si>
    <t>งานสื่อสารองค์กร</t>
  </si>
  <si>
    <t>หน่วยโสตทัศนศึกษา</t>
  </si>
  <si>
    <t>หน่วยคลัง</t>
  </si>
  <si>
    <t>หน่วยพัสดุ</t>
  </si>
  <si>
    <t xml:space="preserve">หน่วยคลังพัสดุ </t>
  </si>
  <si>
    <t>ค่ามิเตอร์เครื่องพิมพ์</t>
  </si>
  <si>
    <t>หมึกพิมพ์คอมพิวเตอร์</t>
  </si>
  <si>
    <t xml:space="preserve">รวมเป็นเงิน </t>
  </si>
  <si>
    <t>งบจัดสรรจ่ายจริง</t>
  </si>
  <si>
    <t>งบได้รับจัดสรรจากคณะฯ</t>
  </si>
  <si>
    <t>งบจัดสรรคงเหลือ</t>
  </si>
  <si>
    <t>สาขาวิชาทันตกรรมป้องกันภาคสนาม</t>
  </si>
  <si>
    <t xml:space="preserve">                                      </t>
  </si>
  <si>
    <t>งบจัดสรรขออนุมัติหลักการ (ก่อหนี้)</t>
  </si>
  <si>
    <t>ปี งปม 2566</t>
  </si>
  <si>
    <t>หน่วยปฏิบัติการทันตกรรม</t>
  </si>
  <si>
    <t xml:space="preserve">ร้อยละของการจ่ายจริง </t>
  </si>
  <si>
    <t>ร้อยละของเงินคงเหลือ</t>
  </si>
  <si>
    <t>ปี งปม 2567</t>
  </si>
  <si>
    <t>ปีงบประมาณ 2568</t>
  </si>
  <si>
    <t>ร้อยละของเงินขออนุมัติ</t>
  </si>
  <si>
    <t>งบจัดสรรจ่ายจริง (เงินรายได้สะสม)</t>
  </si>
  <si>
    <t>รวมทั้งสิ้น</t>
  </si>
  <si>
    <t xml:space="preserve"> สาขาวิชาชีววิทยาช่องปากและระบบการบดเคี้ยว</t>
  </si>
  <si>
    <t xml:space="preserve"> สาขาวิชาทันตกรรมป้องกัน</t>
  </si>
  <si>
    <t xml:space="preserve"> สาขาวิชาทันตกรรมประดิษฐ์</t>
  </si>
  <si>
    <t xml:space="preserve"> สาขาวิชาทันตกรรมอนุรักษ์</t>
  </si>
  <si>
    <t xml:space="preserve"> สาขาวิชาวิทยาการวินิจฉัยโรคช่องปาก</t>
  </si>
  <si>
    <t xml:space="preserve"> สาขาวิชาศัลยศาสตร์ช่องปากและแม็กซิลโลเฟเชียล</t>
  </si>
  <si>
    <t>ฝ่ายทันตสาธารณสุขชนบทภาคใต้</t>
  </si>
  <si>
    <t>หน่วยอำนวยการและบริหารทรัพยากรบุคคล</t>
  </si>
  <si>
    <t>สนง.กองทุนเฉลิมพระเกียรติ 100 ปี สมเด็จย่า</t>
  </si>
  <si>
    <t>งานนวัตกรรมดิจิทัลและศูนย์ข้อมูลสารสนเทศ</t>
  </si>
  <si>
    <t>งานนวัตกรรมดิจิทัลและศูนย์ข้อมูลสารสนเทศ (ส่วนกลาง)</t>
  </si>
  <si>
    <t>หน่วยยุทธศาสตร์และพัฒนาองค์กร</t>
  </si>
  <si>
    <r>
      <rPr>
        <b/>
        <sz val="20"/>
        <color theme="1"/>
        <rFont val="TH SarabunPSK"/>
        <family val="2"/>
      </rPr>
      <t>หมายเหตุ</t>
    </r>
    <r>
      <rPr>
        <sz val="20"/>
        <color theme="1"/>
        <rFont val="TH SarabunPSK"/>
        <family val="2"/>
      </rPr>
      <t xml:space="preserve"> ข้อมูล ณ วันที่ 31 ต.ค 67
</t>
    </r>
  </si>
  <si>
    <r>
      <rPr>
        <b/>
        <sz val="20"/>
        <color theme="1"/>
        <rFont val="TH SarabunPSK"/>
        <family val="2"/>
      </rPr>
      <t>หมายเหตุ</t>
    </r>
    <r>
      <rPr>
        <sz val="20"/>
        <color theme="1"/>
        <rFont val="TH SarabunPSK"/>
        <family val="2"/>
      </rPr>
      <t xml:space="preserve"> ข้อมูล ณ วันที่ 30 พ.ย 67
</t>
    </r>
  </si>
  <si>
    <r>
      <rPr>
        <b/>
        <sz val="20"/>
        <color theme="1"/>
        <rFont val="TH SarabunPSK"/>
        <family val="2"/>
      </rPr>
      <t>หมายเหตุ</t>
    </r>
    <r>
      <rPr>
        <sz val="20"/>
        <color theme="1"/>
        <rFont val="TH SarabunPSK"/>
        <family val="2"/>
      </rPr>
      <t xml:space="preserve"> ข้อมูล ณ วันที่ 31 ธ.ค 67
</t>
    </r>
  </si>
  <si>
    <r>
      <rPr>
        <b/>
        <sz val="20"/>
        <color theme="1"/>
        <rFont val="TH SarabunPSK"/>
        <family val="2"/>
      </rPr>
      <t>หมายเหตุ</t>
    </r>
    <r>
      <rPr>
        <sz val="20"/>
        <color theme="1"/>
        <rFont val="TH SarabunPSK"/>
        <family val="2"/>
      </rPr>
      <t xml:space="preserve"> ข้อมูล ณ วันที่ 31 ม.ค 68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</si>
</sst>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1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24"/>
      <color theme="0"/>
      <name val="TH SarabunPSK"/>
      <family val="2"/>
    </font>
    <font>
      <b/>
      <sz val="20"/>
      <color theme="0"/>
      <name val="TH SarabunPSK"/>
      <family val="2"/>
    </font>
    <font>
      <b/>
      <sz val="22"/>
      <color theme="0"/>
      <name val="TH SarabunPSK"/>
      <family val="2"/>
    </font>
    <font>
      <sz val="24"/>
      <color theme="1"/>
      <name val="TH SarabunPSK"/>
      <family val="2"/>
    </font>
    <font>
      <sz val="24"/>
      <name val="TH SarabunPSK"/>
      <family val="2"/>
    </font>
    <font>
      <sz val="20"/>
      <color theme="1"/>
      <name val="TH SarabunPSK"/>
      <family val="2"/>
    </font>
    <font>
      <b/>
      <sz val="20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4" borderId="0" xfId="0" applyFont="1" applyFill="1" applyAlignment="1">
      <alignment vertical="top" wrapText="1"/>
    </xf>
    <xf numFmtId="0" fontId="2" fillId="4" borderId="0" xfId="0" applyFont="1" applyFill="1" applyAlignment="1">
      <alignment vertical="top"/>
    </xf>
    <xf numFmtId="164" fontId="2" fillId="4" borderId="0" xfId="0" applyNumberFormat="1" applyFont="1" applyFill="1" applyAlignment="1">
      <alignment vertical="top"/>
    </xf>
    <xf numFmtId="164" fontId="2" fillId="4" borderId="0" xfId="1" applyFont="1" applyFill="1" applyAlignment="1">
      <alignment vertical="top"/>
    </xf>
    <xf numFmtId="0" fontId="4" fillId="2" borderId="1" xfId="0" applyFont="1" applyFill="1" applyBorder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4" fillId="2" borderId="1" xfId="1" applyFont="1" applyFill="1" applyBorder="1" applyAlignment="1">
      <alignment horizontal="center" vertical="center" wrapText="1"/>
    </xf>
    <xf numFmtId="164" fontId="7" fillId="3" borderId="1" xfId="1" applyFont="1" applyFill="1" applyBorder="1" applyAlignment="1">
      <alignment vertical="top" wrapText="1"/>
    </xf>
    <xf numFmtId="164" fontId="7" fillId="3" borderId="1" xfId="1" applyFont="1" applyFill="1" applyBorder="1" applyAlignment="1">
      <alignment vertical="top"/>
    </xf>
    <xf numFmtId="164" fontId="7" fillId="3" borderId="1" xfId="1" applyFont="1" applyFill="1" applyBorder="1" applyAlignment="1">
      <alignment horizontal="center" vertical="top"/>
    </xf>
    <xf numFmtId="164" fontId="8" fillId="3" borderId="1" xfId="1" applyFont="1" applyFill="1" applyBorder="1" applyAlignment="1">
      <alignment horizontal="center" vertical="top"/>
    </xf>
    <xf numFmtId="164" fontId="9" fillId="3" borderId="1" xfId="0" applyNumberFormat="1" applyFont="1" applyFill="1" applyBorder="1" applyAlignment="1">
      <alignment vertical="top"/>
    </xf>
    <xf numFmtId="43" fontId="2" fillId="4" borderId="0" xfId="0" applyNumberFormat="1" applyFont="1" applyFill="1" applyAlignment="1">
      <alignment vertical="top"/>
    </xf>
    <xf numFmtId="0" fontId="7" fillId="3" borderId="1" xfId="0" applyFont="1" applyFill="1" applyBorder="1" applyAlignment="1">
      <alignment vertical="top" wrapText="1"/>
    </xf>
    <xf numFmtId="164" fontId="4" fillId="2" borderId="1" xfId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vertical="center"/>
    </xf>
    <xf numFmtId="0" fontId="3" fillId="4" borderId="0" xfId="0" applyFont="1" applyFill="1" applyAlignment="1">
      <alignment vertical="center"/>
    </xf>
    <xf numFmtId="0" fontId="2" fillId="4" borderId="0" xfId="0" applyFont="1" applyFill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 wrapText="1"/>
    </xf>
    <xf numFmtId="0" fontId="9" fillId="4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125941</xdr:colOff>
      <xdr:row>37</xdr:row>
      <xdr:rowOff>79375</xdr:rowOff>
    </xdr:from>
    <xdr:to>
      <xdr:col>2</xdr:col>
      <xdr:colOff>247650</xdr:colOff>
      <xdr:row>37</xdr:row>
      <xdr:rowOff>228600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C86377C1-4BE6-4AA2-8A38-D96156E65EBA}"/>
            </a:ext>
          </a:extLst>
        </xdr:cNvPr>
        <xdr:cNvSpPr/>
      </xdr:nvSpPr>
      <xdr:spPr>
        <a:xfrm>
          <a:off x="4917016" y="15890875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734290</xdr:colOff>
      <xdr:row>0</xdr:row>
      <xdr:rowOff>92364</xdr:rowOff>
    </xdr:from>
    <xdr:to>
      <xdr:col>11</xdr:col>
      <xdr:colOff>920751</xdr:colOff>
      <xdr:row>5</xdr:row>
      <xdr:rowOff>170391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B60A8DB3-3D83-470D-B3C6-FE418583FBDB}"/>
            </a:ext>
          </a:extLst>
        </xdr:cNvPr>
        <xdr:cNvSpPr/>
      </xdr:nvSpPr>
      <xdr:spPr>
        <a:xfrm>
          <a:off x="734290" y="92364"/>
          <a:ext cx="19712711" cy="1411527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2568 </a:t>
          </a:r>
          <a:b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(ณ วันที่ 31 ตุลาคม 2567</a:t>
          </a:r>
          <a:r>
            <a:rPr lang="th-TH" sz="2000" b="1" baseline="0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)</a:t>
          </a:r>
          <a:endParaRPr lang="th-TH" sz="2000" b="1">
            <a:solidFill>
              <a:schemeClr val="bg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l"/>
          <a:r>
            <a:rPr lang="th-TH" sz="18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0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87841</xdr:colOff>
      <xdr:row>37</xdr:row>
      <xdr:rowOff>79375</xdr:rowOff>
    </xdr:from>
    <xdr:to>
      <xdr:col>3</xdr:col>
      <xdr:colOff>209550</xdr:colOff>
      <xdr:row>37</xdr:row>
      <xdr:rowOff>228600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D0F563ED-54C8-4CBB-986F-DA800716E642}"/>
            </a:ext>
          </a:extLst>
        </xdr:cNvPr>
        <xdr:cNvSpPr/>
      </xdr:nvSpPr>
      <xdr:spPr>
        <a:xfrm>
          <a:off x="6507691" y="15890875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97366</xdr:colOff>
      <xdr:row>37</xdr:row>
      <xdr:rowOff>66674</xdr:rowOff>
    </xdr:from>
    <xdr:to>
      <xdr:col>4</xdr:col>
      <xdr:colOff>228600</xdr:colOff>
      <xdr:row>37</xdr:row>
      <xdr:rowOff>231775</xdr:rowOff>
    </xdr:to>
    <xdr:sp macro="" textlink="">
      <xdr:nvSpPr>
        <xdr:cNvPr id="5" name="Arrow: Down 7">
          <a:extLst>
            <a:ext uri="{FF2B5EF4-FFF2-40B4-BE49-F238E27FC236}">
              <a16:creationId xmlns:a16="http://schemas.microsoft.com/office/drawing/2014/main" id="{5F179D44-EAD4-4AB5-A5BD-8A85F584590D}"/>
            </a:ext>
          </a:extLst>
        </xdr:cNvPr>
        <xdr:cNvSpPr/>
      </xdr:nvSpPr>
      <xdr:spPr>
        <a:xfrm flipV="1">
          <a:off x="8145991" y="15878174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13757</xdr:colOff>
      <xdr:row>37</xdr:row>
      <xdr:rowOff>102128</xdr:rowOff>
    </xdr:from>
    <xdr:to>
      <xdr:col>7</xdr:col>
      <xdr:colOff>144991</xdr:colOff>
      <xdr:row>37</xdr:row>
      <xdr:rowOff>267229</xdr:rowOff>
    </xdr:to>
    <xdr:sp macro="" textlink="">
      <xdr:nvSpPr>
        <xdr:cNvPr id="6" name="Arrow: Down 7">
          <a:extLst>
            <a:ext uri="{FF2B5EF4-FFF2-40B4-BE49-F238E27FC236}">
              <a16:creationId xmlns:a16="http://schemas.microsoft.com/office/drawing/2014/main" id="{B4090BBD-CB3F-42D6-A927-F1D45505F958}"/>
            </a:ext>
          </a:extLst>
        </xdr:cNvPr>
        <xdr:cNvSpPr/>
      </xdr:nvSpPr>
      <xdr:spPr>
        <a:xfrm flipV="1">
          <a:off x="13167782" y="15913628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125941</xdr:colOff>
      <xdr:row>37</xdr:row>
      <xdr:rowOff>79375</xdr:rowOff>
    </xdr:from>
    <xdr:to>
      <xdr:col>2</xdr:col>
      <xdr:colOff>247650</xdr:colOff>
      <xdr:row>37</xdr:row>
      <xdr:rowOff>228600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ABB0E6B8-01DE-44F9-9C35-DEB20B97CFCC}"/>
            </a:ext>
          </a:extLst>
        </xdr:cNvPr>
        <xdr:cNvSpPr/>
      </xdr:nvSpPr>
      <xdr:spPr>
        <a:xfrm>
          <a:off x="4191000" y="15500350"/>
          <a:ext cx="0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734290</xdr:colOff>
      <xdr:row>0</xdr:row>
      <xdr:rowOff>92364</xdr:rowOff>
    </xdr:from>
    <xdr:to>
      <xdr:col>11</xdr:col>
      <xdr:colOff>920751</xdr:colOff>
      <xdr:row>5</xdr:row>
      <xdr:rowOff>170391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5435AE79-2BD1-4250-8713-37CB6BE860D8}"/>
            </a:ext>
          </a:extLst>
        </xdr:cNvPr>
        <xdr:cNvSpPr/>
      </xdr:nvSpPr>
      <xdr:spPr>
        <a:xfrm>
          <a:off x="734290" y="92364"/>
          <a:ext cx="15855086" cy="1411527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2568 </a:t>
          </a:r>
          <a:b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(ณ วันที่ 30</a:t>
          </a:r>
          <a:r>
            <a:rPr lang="th-TH" sz="2000" b="1" baseline="0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พฤศจิกายน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2567</a:t>
          </a:r>
          <a:r>
            <a:rPr lang="th-TH" sz="2000" b="1" baseline="0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)</a:t>
          </a:r>
          <a:endParaRPr lang="th-TH" sz="2000" b="1">
            <a:solidFill>
              <a:schemeClr val="bg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l"/>
          <a:r>
            <a:rPr lang="th-TH" sz="18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0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87841</xdr:colOff>
      <xdr:row>37</xdr:row>
      <xdr:rowOff>79375</xdr:rowOff>
    </xdr:from>
    <xdr:to>
      <xdr:col>3</xdr:col>
      <xdr:colOff>209550</xdr:colOff>
      <xdr:row>37</xdr:row>
      <xdr:rowOff>228600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87EC1ED3-8353-4682-BD8C-DE53D03A2D2B}"/>
            </a:ext>
          </a:extLst>
        </xdr:cNvPr>
        <xdr:cNvSpPr/>
      </xdr:nvSpPr>
      <xdr:spPr>
        <a:xfrm>
          <a:off x="4191000" y="15500350"/>
          <a:ext cx="0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97366</xdr:colOff>
      <xdr:row>37</xdr:row>
      <xdr:rowOff>66674</xdr:rowOff>
    </xdr:from>
    <xdr:to>
      <xdr:col>4</xdr:col>
      <xdr:colOff>228600</xdr:colOff>
      <xdr:row>37</xdr:row>
      <xdr:rowOff>231775</xdr:rowOff>
    </xdr:to>
    <xdr:sp macro="" textlink="">
      <xdr:nvSpPr>
        <xdr:cNvPr id="5" name="Arrow: Down 7">
          <a:extLst>
            <a:ext uri="{FF2B5EF4-FFF2-40B4-BE49-F238E27FC236}">
              <a16:creationId xmlns:a16="http://schemas.microsoft.com/office/drawing/2014/main" id="{31079086-C50B-4367-8699-675700680102}"/>
            </a:ext>
          </a:extLst>
        </xdr:cNvPr>
        <xdr:cNvSpPr/>
      </xdr:nvSpPr>
      <xdr:spPr>
        <a:xfrm flipV="1">
          <a:off x="4288366" y="15487649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13757</xdr:colOff>
      <xdr:row>37</xdr:row>
      <xdr:rowOff>102128</xdr:rowOff>
    </xdr:from>
    <xdr:to>
      <xdr:col>7</xdr:col>
      <xdr:colOff>144991</xdr:colOff>
      <xdr:row>37</xdr:row>
      <xdr:rowOff>267229</xdr:rowOff>
    </xdr:to>
    <xdr:sp macro="" textlink="">
      <xdr:nvSpPr>
        <xdr:cNvPr id="6" name="Arrow: Down 7">
          <a:extLst>
            <a:ext uri="{FF2B5EF4-FFF2-40B4-BE49-F238E27FC236}">
              <a16:creationId xmlns:a16="http://schemas.microsoft.com/office/drawing/2014/main" id="{960BFAA9-38A9-47B9-B2F9-28416F5DB8A2}"/>
            </a:ext>
          </a:extLst>
        </xdr:cNvPr>
        <xdr:cNvSpPr/>
      </xdr:nvSpPr>
      <xdr:spPr>
        <a:xfrm flipV="1">
          <a:off x="9310157" y="15523103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125941</xdr:colOff>
      <xdr:row>37</xdr:row>
      <xdr:rowOff>79375</xdr:rowOff>
    </xdr:from>
    <xdr:to>
      <xdr:col>2</xdr:col>
      <xdr:colOff>247650</xdr:colOff>
      <xdr:row>37</xdr:row>
      <xdr:rowOff>228600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63AF2F0F-DF74-47EB-9C64-E3B0497091DC}"/>
            </a:ext>
          </a:extLst>
        </xdr:cNvPr>
        <xdr:cNvSpPr/>
      </xdr:nvSpPr>
      <xdr:spPr>
        <a:xfrm>
          <a:off x="4917016" y="15890875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734290</xdr:colOff>
      <xdr:row>0</xdr:row>
      <xdr:rowOff>92364</xdr:rowOff>
    </xdr:from>
    <xdr:to>
      <xdr:col>11</xdr:col>
      <xdr:colOff>920751</xdr:colOff>
      <xdr:row>5</xdr:row>
      <xdr:rowOff>170391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F0EA2C24-526F-4995-9D90-BAFE02D02D5D}"/>
            </a:ext>
          </a:extLst>
        </xdr:cNvPr>
        <xdr:cNvSpPr/>
      </xdr:nvSpPr>
      <xdr:spPr>
        <a:xfrm>
          <a:off x="734290" y="92364"/>
          <a:ext cx="19712711" cy="1411527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2568 </a:t>
          </a:r>
          <a:b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(ณ วันที่ 31 ธันวาคม 2567</a:t>
          </a:r>
          <a:r>
            <a:rPr lang="th-TH" sz="2000" b="1" baseline="0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ไตรมาสที่ 1)</a:t>
          </a:r>
          <a:endParaRPr lang="th-TH" sz="2000" b="1">
            <a:solidFill>
              <a:schemeClr val="bg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l"/>
          <a:r>
            <a:rPr lang="th-TH" sz="18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0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87841</xdr:colOff>
      <xdr:row>37</xdr:row>
      <xdr:rowOff>79375</xdr:rowOff>
    </xdr:from>
    <xdr:to>
      <xdr:col>3</xdr:col>
      <xdr:colOff>209550</xdr:colOff>
      <xdr:row>37</xdr:row>
      <xdr:rowOff>228600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D027CD46-D828-4850-881F-AAD06A6E19AB}"/>
            </a:ext>
          </a:extLst>
        </xdr:cNvPr>
        <xdr:cNvSpPr/>
      </xdr:nvSpPr>
      <xdr:spPr>
        <a:xfrm>
          <a:off x="6507691" y="15890875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97366</xdr:colOff>
      <xdr:row>37</xdr:row>
      <xdr:rowOff>66674</xdr:rowOff>
    </xdr:from>
    <xdr:to>
      <xdr:col>4</xdr:col>
      <xdr:colOff>228600</xdr:colOff>
      <xdr:row>37</xdr:row>
      <xdr:rowOff>231775</xdr:rowOff>
    </xdr:to>
    <xdr:sp macro="" textlink="">
      <xdr:nvSpPr>
        <xdr:cNvPr id="5" name="Arrow: Down 7">
          <a:extLst>
            <a:ext uri="{FF2B5EF4-FFF2-40B4-BE49-F238E27FC236}">
              <a16:creationId xmlns:a16="http://schemas.microsoft.com/office/drawing/2014/main" id="{7829ABA0-6467-4BC6-85EF-667CFAD8FFC1}"/>
            </a:ext>
          </a:extLst>
        </xdr:cNvPr>
        <xdr:cNvSpPr/>
      </xdr:nvSpPr>
      <xdr:spPr>
        <a:xfrm flipV="1">
          <a:off x="8145991" y="15878174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13757</xdr:colOff>
      <xdr:row>37</xdr:row>
      <xdr:rowOff>102128</xdr:rowOff>
    </xdr:from>
    <xdr:to>
      <xdr:col>7</xdr:col>
      <xdr:colOff>144991</xdr:colOff>
      <xdr:row>37</xdr:row>
      <xdr:rowOff>267229</xdr:rowOff>
    </xdr:to>
    <xdr:sp macro="" textlink="">
      <xdr:nvSpPr>
        <xdr:cNvPr id="6" name="Arrow: Down 7">
          <a:extLst>
            <a:ext uri="{FF2B5EF4-FFF2-40B4-BE49-F238E27FC236}">
              <a16:creationId xmlns:a16="http://schemas.microsoft.com/office/drawing/2014/main" id="{A4329025-B173-4593-8715-B5BD0B2CD6E6}"/>
            </a:ext>
          </a:extLst>
        </xdr:cNvPr>
        <xdr:cNvSpPr/>
      </xdr:nvSpPr>
      <xdr:spPr>
        <a:xfrm flipV="1">
          <a:off x="13167782" y="15913628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125941</xdr:colOff>
      <xdr:row>37</xdr:row>
      <xdr:rowOff>79375</xdr:rowOff>
    </xdr:from>
    <xdr:to>
      <xdr:col>2</xdr:col>
      <xdr:colOff>247650</xdr:colOff>
      <xdr:row>37</xdr:row>
      <xdr:rowOff>228600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A078C6DA-573B-4D21-B33E-ED7162F20C40}"/>
            </a:ext>
          </a:extLst>
        </xdr:cNvPr>
        <xdr:cNvSpPr/>
      </xdr:nvSpPr>
      <xdr:spPr>
        <a:xfrm>
          <a:off x="4314825" y="13547725"/>
          <a:ext cx="0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734290</xdr:colOff>
      <xdr:row>0</xdr:row>
      <xdr:rowOff>92364</xdr:rowOff>
    </xdr:from>
    <xdr:to>
      <xdr:col>11</xdr:col>
      <xdr:colOff>920751</xdr:colOff>
      <xdr:row>5</xdr:row>
      <xdr:rowOff>170391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4A5A13FF-C371-4713-81EE-D80CE1D818BB}"/>
            </a:ext>
          </a:extLst>
        </xdr:cNvPr>
        <xdr:cNvSpPr/>
      </xdr:nvSpPr>
      <xdr:spPr>
        <a:xfrm>
          <a:off x="734290" y="92364"/>
          <a:ext cx="17102861" cy="1411527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2568 </a:t>
          </a:r>
          <a:b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(ณ วันที่ 31 มกราคม 2568</a:t>
          </a:r>
          <a:r>
            <a:rPr lang="th-TH" sz="2000" b="1" baseline="0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endParaRPr lang="th-TH" sz="2000" b="1">
            <a:solidFill>
              <a:schemeClr val="bg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l"/>
          <a:r>
            <a:rPr lang="th-TH" sz="18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0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87841</xdr:colOff>
      <xdr:row>37</xdr:row>
      <xdr:rowOff>79375</xdr:rowOff>
    </xdr:from>
    <xdr:to>
      <xdr:col>3</xdr:col>
      <xdr:colOff>209550</xdr:colOff>
      <xdr:row>37</xdr:row>
      <xdr:rowOff>228600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6ED4483F-3730-49F4-8797-62B529D0FDD6}"/>
            </a:ext>
          </a:extLst>
        </xdr:cNvPr>
        <xdr:cNvSpPr/>
      </xdr:nvSpPr>
      <xdr:spPr>
        <a:xfrm>
          <a:off x="4314825" y="13547725"/>
          <a:ext cx="0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97366</xdr:colOff>
      <xdr:row>37</xdr:row>
      <xdr:rowOff>66674</xdr:rowOff>
    </xdr:from>
    <xdr:to>
      <xdr:col>4</xdr:col>
      <xdr:colOff>228600</xdr:colOff>
      <xdr:row>37</xdr:row>
      <xdr:rowOff>231775</xdr:rowOff>
    </xdr:to>
    <xdr:sp macro="" textlink="">
      <xdr:nvSpPr>
        <xdr:cNvPr id="5" name="Arrow: Down 7">
          <a:extLst>
            <a:ext uri="{FF2B5EF4-FFF2-40B4-BE49-F238E27FC236}">
              <a16:creationId xmlns:a16="http://schemas.microsoft.com/office/drawing/2014/main" id="{1B35F42F-2230-4A67-9D94-D68D9F77F2B0}"/>
            </a:ext>
          </a:extLst>
        </xdr:cNvPr>
        <xdr:cNvSpPr/>
      </xdr:nvSpPr>
      <xdr:spPr>
        <a:xfrm flipV="1">
          <a:off x="4412191" y="13535024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13757</xdr:colOff>
      <xdr:row>37</xdr:row>
      <xdr:rowOff>102128</xdr:rowOff>
    </xdr:from>
    <xdr:to>
      <xdr:col>7</xdr:col>
      <xdr:colOff>144991</xdr:colOff>
      <xdr:row>37</xdr:row>
      <xdr:rowOff>267229</xdr:rowOff>
    </xdr:to>
    <xdr:sp macro="" textlink="">
      <xdr:nvSpPr>
        <xdr:cNvPr id="6" name="Arrow: Down 7">
          <a:extLst>
            <a:ext uri="{FF2B5EF4-FFF2-40B4-BE49-F238E27FC236}">
              <a16:creationId xmlns:a16="http://schemas.microsoft.com/office/drawing/2014/main" id="{4E7EEB18-3DC2-4F39-8DDC-9E9957E331D1}"/>
            </a:ext>
          </a:extLst>
        </xdr:cNvPr>
        <xdr:cNvSpPr/>
      </xdr:nvSpPr>
      <xdr:spPr>
        <a:xfrm flipV="1">
          <a:off x="9719732" y="13570478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8D13E-28C1-48DA-9A85-E8ACF27755EF}">
  <dimension ref="A1:R59"/>
  <sheetViews>
    <sheetView zoomScale="66" zoomScaleNormal="66" workbookViewId="0">
      <pane ySplit="8" topLeftCell="A30" activePane="bottomLeft" state="frozen"/>
      <selection pane="bottomLeft" activeCell="S29" sqref="A1:XFD1048576"/>
    </sheetView>
  </sheetViews>
  <sheetFormatPr defaultColWidth="8.85546875" defaultRowHeight="21" outlineLevelCol="1"/>
  <cols>
    <col min="1" max="1" width="62.85546875" style="20" customWidth="1"/>
    <col min="2" max="4" width="24.42578125" style="2" hidden="1" customWidth="1" outlineLevel="1"/>
    <col min="5" max="5" width="26.85546875" style="2" customWidth="1" collapsed="1"/>
    <col min="6" max="6" width="26.140625" style="2" customWidth="1"/>
    <col min="7" max="7" width="23.5703125" style="2" customWidth="1"/>
    <col min="8" max="8" width="24.28515625" style="2" bestFit="1" customWidth="1"/>
    <col min="9" max="9" width="23.42578125" style="4" customWidth="1"/>
    <col min="10" max="10" width="24.28515625" style="4" customWidth="1"/>
    <col min="11" max="11" width="23.5703125" style="4" customWidth="1"/>
    <col min="12" max="12" width="24.28515625" style="4" bestFit="1" customWidth="1"/>
    <col min="13" max="13" width="15.140625" style="2" hidden="1" customWidth="1" outlineLevel="1"/>
    <col min="14" max="14" width="14.7109375" style="2" hidden="1" customWidth="1" outlineLevel="1"/>
    <col min="15" max="15" width="14.28515625" style="2" hidden="1" customWidth="1" outlineLevel="1"/>
    <col min="16" max="16" width="13.85546875" style="2" bestFit="1" customWidth="1" collapsed="1"/>
    <col min="17" max="16384" width="8.85546875" style="2"/>
  </cols>
  <sheetData>
    <row r="1" spans="1:18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8" ht="18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8" s="6" customFormat="1" ht="31.5" customHeight="1">
      <c r="A7" s="25" t="s">
        <v>0</v>
      </c>
      <c r="B7" s="5" t="s">
        <v>1</v>
      </c>
      <c r="C7" s="5" t="s">
        <v>2</v>
      </c>
      <c r="D7" s="5" t="s">
        <v>3</v>
      </c>
      <c r="E7" s="5" t="s">
        <v>26</v>
      </c>
      <c r="F7" s="27" t="s">
        <v>30</v>
      </c>
      <c r="G7" s="28"/>
      <c r="H7" s="29"/>
      <c r="I7" s="30" t="s">
        <v>31</v>
      </c>
      <c r="J7" s="30"/>
      <c r="K7" s="30"/>
      <c r="L7" s="30"/>
      <c r="M7" s="31" t="s">
        <v>28</v>
      </c>
      <c r="N7" s="23" t="s">
        <v>29</v>
      </c>
      <c r="O7" s="23" t="s">
        <v>32</v>
      </c>
    </row>
    <row r="8" spans="1:18" s="6" customFormat="1" ht="90" customHeight="1">
      <c r="A8" s="26"/>
      <c r="B8" s="5" t="s">
        <v>20</v>
      </c>
      <c r="C8" s="5" t="s">
        <v>20</v>
      </c>
      <c r="D8" s="5" t="s">
        <v>20</v>
      </c>
      <c r="E8" s="7" t="s">
        <v>20</v>
      </c>
      <c r="F8" s="7" t="s">
        <v>20</v>
      </c>
      <c r="G8" s="8" t="s">
        <v>33</v>
      </c>
      <c r="H8" s="7" t="s">
        <v>34</v>
      </c>
      <c r="I8" s="9" t="s">
        <v>21</v>
      </c>
      <c r="J8" s="8" t="s">
        <v>25</v>
      </c>
      <c r="K8" s="7" t="s">
        <v>20</v>
      </c>
      <c r="L8" s="9" t="s">
        <v>22</v>
      </c>
      <c r="M8" s="32"/>
      <c r="N8" s="23"/>
      <c r="O8" s="23"/>
    </row>
    <row r="9" spans="1:18" ht="36.75" customHeight="1">
      <c r="A9" s="10" t="s">
        <v>4</v>
      </c>
      <c r="B9" s="11">
        <v>19394942.539999999</v>
      </c>
      <c r="C9" s="12">
        <v>20063628.079999998</v>
      </c>
      <c r="D9" s="12">
        <v>17298531.879999999</v>
      </c>
      <c r="E9" s="11">
        <v>25173577.880000018</v>
      </c>
      <c r="F9" s="11">
        <v>23977900.010000005</v>
      </c>
      <c r="G9" s="11">
        <v>4400796.26</v>
      </c>
      <c r="H9" s="11">
        <f>+F9+G9</f>
        <v>28378696.270000003</v>
      </c>
      <c r="I9" s="12">
        <v>23100500</v>
      </c>
      <c r="J9" s="11">
        <v>2180569.75</v>
      </c>
      <c r="K9" s="11">
        <v>51395</v>
      </c>
      <c r="L9" s="13">
        <f>+I9-J9-K9</f>
        <v>20868535.25</v>
      </c>
      <c r="M9" s="14">
        <f>+K9*100/I9</f>
        <v>0.22248436181035042</v>
      </c>
      <c r="N9" s="14">
        <f>+L9*100/I9</f>
        <v>90.338024068743096</v>
      </c>
      <c r="O9" s="14">
        <f>+J9*100/I9</f>
        <v>9.4394915694465489</v>
      </c>
      <c r="P9" s="15"/>
    </row>
    <row r="10" spans="1:18" ht="35.25" customHeight="1">
      <c r="A10" s="10" t="s">
        <v>5</v>
      </c>
      <c r="B10" s="11">
        <v>7928578.1799999997</v>
      </c>
      <c r="C10" s="12">
        <v>6305524.0099999998</v>
      </c>
      <c r="D10" s="12">
        <v>7627738.9000000004</v>
      </c>
      <c r="E10" s="11">
        <v>8700065.1799999997</v>
      </c>
      <c r="F10" s="11">
        <v>7039955.25</v>
      </c>
      <c r="G10" s="11">
        <v>0</v>
      </c>
      <c r="H10" s="11">
        <f t="shared" ref="H10:H38" si="0">+F10+G10</f>
        <v>7039955.25</v>
      </c>
      <c r="I10" s="12">
        <v>6800000</v>
      </c>
      <c r="J10" s="11">
        <v>1872198.44</v>
      </c>
      <c r="K10" s="11">
        <v>30260</v>
      </c>
      <c r="L10" s="13">
        <f>+I10-J10-K10</f>
        <v>4897541.5600000005</v>
      </c>
      <c r="M10" s="14">
        <f>+K10*100/I10</f>
        <v>0.44500000000000001</v>
      </c>
      <c r="N10" s="14">
        <f>+L10*100/I10</f>
        <v>72.022670000000005</v>
      </c>
      <c r="O10" s="14">
        <f t="shared" ref="O10:O37" si="1">+J10*100/I10</f>
        <v>27.532330000000002</v>
      </c>
      <c r="P10" s="15"/>
    </row>
    <row r="11" spans="1:18" ht="30.75">
      <c r="A11" s="10" t="s">
        <v>6</v>
      </c>
      <c r="B11" s="11">
        <v>5585125.0599999996</v>
      </c>
      <c r="C11" s="12">
        <v>5713577.3200000003</v>
      </c>
      <c r="D11" s="12">
        <v>4191944.87</v>
      </c>
      <c r="E11" s="11">
        <v>4661010.66</v>
      </c>
      <c r="F11" s="11">
        <v>4434430.21</v>
      </c>
      <c r="G11" s="11">
        <v>196500</v>
      </c>
      <c r="H11" s="11">
        <f t="shared" si="0"/>
        <v>4630930.21</v>
      </c>
      <c r="I11" s="12">
        <v>3825000</v>
      </c>
      <c r="J11" s="11">
        <v>448310.26999999996</v>
      </c>
      <c r="K11" s="11">
        <v>281043.20000000001</v>
      </c>
      <c r="L11" s="13">
        <f t="shared" ref="L11:L36" si="2">+I11-J11-K11</f>
        <v>3095646.53</v>
      </c>
      <c r="M11" s="14">
        <f>+K11*100/I11</f>
        <v>7.3475346405228761</v>
      </c>
      <c r="N11" s="14">
        <f>+L11*100/I11</f>
        <v>80.931935424836595</v>
      </c>
      <c r="O11" s="14">
        <f t="shared" si="1"/>
        <v>11.720529934640521</v>
      </c>
      <c r="P11" s="15"/>
      <c r="R11" s="15"/>
    </row>
    <row r="12" spans="1:18" ht="30.75">
      <c r="A12" s="16" t="s">
        <v>35</v>
      </c>
      <c r="B12" s="11">
        <v>290181.37</v>
      </c>
      <c r="C12" s="12">
        <v>300355.5</v>
      </c>
      <c r="D12" s="12">
        <v>197415.7</v>
      </c>
      <c r="E12" s="11">
        <v>219924.11000000004</v>
      </c>
      <c r="F12" s="11">
        <v>247832.30000000002</v>
      </c>
      <c r="G12" s="11">
        <v>0</v>
      </c>
      <c r="H12" s="11">
        <f t="shared" si="0"/>
        <v>247832.30000000002</v>
      </c>
      <c r="I12" s="12">
        <v>229500</v>
      </c>
      <c r="J12" s="11">
        <v>9972.4</v>
      </c>
      <c r="K12" s="11">
        <v>1970.35</v>
      </c>
      <c r="L12" s="13">
        <f t="shared" si="2"/>
        <v>217557.25</v>
      </c>
      <c r="M12" s="14">
        <f>+K12*100/I12</f>
        <v>0.85854030501089329</v>
      </c>
      <c r="N12" s="14">
        <f>+L12*100/I12</f>
        <v>94.79618736383442</v>
      </c>
      <c r="O12" s="14">
        <f t="shared" si="1"/>
        <v>4.3452723311546837</v>
      </c>
    </row>
    <row r="13" spans="1:18" ht="33" customHeight="1">
      <c r="A13" s="16" t="s">
        <v>36</v>
      </c>
      <c r="B13" s="11">
        <v>9998</v>
      </c>
      <c r="C13" s="12">
        <v>9990</v>
      </c>
      <c r="D13" s="12">
        <v>2880</v>
      </c>
      <c r="E13" s="11">
        <v>822</v>
      </c>
      <c r="F13" s="11">
        <v>0</v>
      </c>
      <c r="G13" s="11">
        <v>0</v>
      </c>
      <c r="H13" s="11">
        <f t="shared" si="0"/>
        <v>0</v>
      </c>
      <c r="I13" s="12">
        <v>8500</v>
      </c>
      <c r="J13" s="11">
        <v>0</v>
      </c>
      <c r="K13" s="11">
        <v>0</v>
      </c>
      <c r="L13" s="13">
        <f t="shared" si="2"/>
        <v>8500</v>
      </c>
      <c r="M13" s="14">
        <f>+K13*100/I13</f>
        <v>0</v>
      </c>
      <c r="N13" s="14">
        <f t="shared" ref="N13:N36" si="3">+L13*100/I13</f>
        <v>100</v>
      </c>
      <c r="O13" s="14">
        <f t="shared" si="1"/>
        <v>0</v>
      </c>
    </row>
    <row r="14" spans="1:18" ht="157.5" hidden="1" customHeight="1">
      <c r="A14" s="16" t="s">
        <v>23</v>
      </c>
      <c r="B14" s="11">
        <v>65595.75</v>
      </c>
      <c r="C14" s="12">
        <v>174490</v>
      </c>
      <c r="D14" s="12">
        <v>79621</v>
      </c>
      <c r="E14" s="11">
        <v>170895</v>
      </c>
      <c r="F14" s="11"/>
      <c r="G14" s="11">
        <v>0</v>
      </c>
      <c r="H14" s="11">
        <f t="shared" si="0"/>
        <v>0</v>
      </c>
      <c r="I14" s="12"/>
      <c r="J14" s="11"/>
      <c r="K14" s="11"/>
      <c r="L14" s="13">
        <f t="shared" si="2"/>
        <v>0</v>
      </c>
      <c r="M14" s="14" t="e">
        <f t="shared" ref="M14:M38" si="4">+K14*100/I14</f>
        <v>#DIV/0!</v>
      </c>
      <c r="N14" s="14" t="e">
        <f t="shared" si="3"/>
        <v>#DIV/0!</v>
      </c>
      <c r="O14" s="14" t="e">
        <f t="shared" si="1"/>
        <v>#DIV/0!</v>
      </c>
    </row>
    <row r="15" spans="1:18" ht="36" customHeight="1">
      <c r="A15" s="16" t="s">
        <v>37</v>
      </c>
      <c r="B15" s="11">
        <v>0</v>
      </c>
      <c r="C15" s="12">
        <v>990</v>
      </c>
      <c r="D15" s="12">
        <v>0</v>
      </c>
      <c r="E15" s="11">
        <v>2250</v>
      </c>
      <c r="F15" s="11">
        <v>0</v>
      </c>
      <c r="G15" s="11">
        <v>0</v>
      </c>
      <c r="H15" s="11">
        <f t="shared" si="0"/>
        <v>0</v>
      </c>
      <c r="I15" s="12">
        <v>42500</v>
      </c>
      <c r="J15" s="11">
        <v>1628</v>
      </c>
      <c r="K15" s="11">
        <v>8420</v>
      </c>
      <c r="L15" s="13">
        <f t="shared" si="2"/>
        <v>32452</v>
      </c>
      <c r="M15" s="14">
        <f>+K15*100/I15</f>
        <v>19.811764705882354</v>
      </c>
      <c r="N15" s="14">
        <f>+L15*100/I15</f>
        <v>76.357647058823531</v>
      </c>
      <c r="O15" s="14">
        <f t="shared" si="1"/>
        <v>3.8305882352941176</v>
      </c>
    </row>
    <row r="16" spans="1:18" ht="36" customHeight="1">
      <c r="A16" s="16" t="s">
        <v>38</v>
      </c>
      <c r="B16" s="11">
        <v>3646</v>
      </c>
      <c r="C16" s="12">
        <v>8702</v>
      </c>
      <c r="D16" s="12">
        <v>6348</v>
      </c>
      <c r="E16" s="11">
        <v>6299</v>
      </c>
      <c r="F16" s="11">
        <v>12860</v>
      </c>
      <c r="G16" s="11">
        <v>0</v>
      </c>
      <c r="H16" s="11">
        <f t="shared" si="0"/>
        <v>12860</v>
      </c>
      <c r="I16" s="12">
        <v>42500</v>
      </c>
      <c r="J16" s="11">
        <v>0</v>
      </c>
      <c r="K16" s="11">
        <v>0</v>
      </c>
      <c r="L16" s="13">
        <f t="shared" si="2"/>
        <v>42500</v>
      </c>
      <c r="M16" s="14">
        <f t="shared" si="4"/>
        <v>0</v>
      </c>
      <c r="N16" s="14">
        <f t="shared" si="3"/>
        <v>100</v>
      </c>
      <c r="O16" s="14">
        <f t="shared" si="1"/>
        <v>0</v>
      </c>
    </row>
    <row r="17" spans="1:15" ht="30.75">
      <c r="A17" s="16" t="s">
        <v>39</v>
      </c>
      <c r="B17" s="11">
        <v>449909.8</v>
      </c>
      <c r="C17" s="12">
        <v>427062.27</v>
      </c>
      <c r="D17" s="12">
        <v>307173.65000000002</v>
      </c>
      <c r="E17" s="11">
        <v>289721.86</v>
      </c>
      <c r="F17" s="11">
        <v>297671.19999999995</v>
      </c>
      <c r="G17" s="11">
        <v>0</v>
      </c>
      <c r="H17" s="11">
        <f t="shared" si="0"/>
        <v>297671.19999999995</v>
      </c>
      <c r="I17" s="12">
        <v>272000</v>
      </c>
      <c r="J17" s="11">
        <v>0</v>
      </c>
      <c r="K17" s="11">
        <v>0</v>
      </c>
      <c r="L17" s="13">
        <f t="shared" si="2"/>
        <v>272000</v>
      </c>
      <c r="M17" s="14">
        <f>+K17*100/I17</f>
        <v>0</v>
      </c>
      <c r="N17" s="14">
        <f>+L17*100/I17</f>
        <v>100</v>
      </c>
      <c r="O17" s="14">
        <f t="shared" si="1"/>
        <v>0</v>
      </c>
    </row>
    <row r="18" spans="1:15" ht="61.5">
      <c r="A18" s="16" t="s">
        <v>40</v>
      </c>
      <c r="B18" s="11">
        <v>2351</v>
      </c>
      <c r="C18" s="12">
        <v>0</v>
      </c>
      <c r="D18" s="12">
        <v>0</v>
      </c>
      <c r="E18" s="11">
        <v>460</v>
      </c>
      <c r="F18" s="11">
        <v>6809</v>
      </c>
      <c r="G18" s="11">
        <v>0</v>
      </c>
      <c r="H18" s="11">
        <f t="shared" si="0"/>
        <v>6809</v>
      </c>
      <c r="I18" s="12">
        <v>8500</v>
      </c>
      <c r="J18" s="11">
        <v>0</v>
      </c>
      <c r="K18" s="11">
        <v>0</v>
      </c>
      <c r="L18" s="13">
        <f t="shared" si="2"/>
        <v>8500</v>
      </c>
      <c r="M18" s="14">
        <f t="shared" si="4"/>
        <v>0</v>
      </c>
      <c r="N18" s="14">
        <f t="shared" si="3"/>
        <v>100</v>
      </c>
      <c r="O18" s="14">
        <f t="shared" si="1"/>
        <v>0</v>
      </c>
    </row>
    <row r="19" spans="1:15" ht="32.25" customHeight="1">
      <c r="A19" s="10" t="s">
        <v>41</v>
      </c>
      <c r="B19" s="11">
        <v>5141</v>
      </c>
      <c r="C19" s="12">
        <v>7455</v>
      </c>
      <c r="D19" s="12">
        <v>0</v>
      </c>
      <c r="E19" s="11">
        <v>0</v>
      </c>
      <c r="F19" s="11">
        <v>0</v>
      </c>
      <c r="G19" s="11">
        <v>0</v>
      </c>
      <c r="H19" s="11">
        <f t="shared" si="0"/>
        <v>0</v>
      </c>
      <c r="I19" s="12">
        <v>17000</v>
      </c>
      <c r="J19" s="11">
        <v>0</v>
      </c>
      <c r="K19" s="11">
        <v>0</v>
      </c>
      <c r="L19" s="13">
        <f t="shared" si="2"/>
        <v>17000</v>
      </c>
      <c r="M19" s="14">
        <f t="shared" si="4"/>
        <v>0</v>
      </c>
      <c r="N19" s="14">
        <f t="shared" si="3"/>
        <v>100</v>
      </c>
      <c r="O19" s="14">
        <f t="shared" si="1"/>
        <v>0</v>
      </c>
    </row>
    <row r="20" spans="1:15" ht="32.25" customHeight="1">
      <c r="A20" s="10" t="s">
        <v>27</v>
      </c>
      <c r="B20" s="11">
        <v>1540286.35</v>
      </c>
      <c r="C20" s="12">
        <v>1968284.66</v>
      </c>
      <c r="D20" s="12">
        <v>1231156.28</v>
      </c>
      <c r="E20" s="11">
        <v>1098241.7599999998</v>
      </c>
      <c r="F20" s="11">
        <v>2077841.28</v>
      </c>
      <c r="G20" s="11">
        <v>175310</v>
      </c>
      <c r="H20" s="11">
        <f t="shared" si="0"/>
        <v>2253151.2800000003</v>
      </c>
      <c r="I20" s="12">
        <v>1870000</v>
      </c>
      <c r="J20" s="11">
        <v>244021</v>
      </c>
      <c r="K20" s="11">
        <v>5500</v>
      </c>
      <c r="L20" s="13">
        <f t="shared" si="2"/>
        <v>1620479</v>
      </c>
      <c r="M20" s="14">
        <f>+K20*100/I20</f>
        <v>0.29411764705882354</v>
      </c>
      <c r="N20" s="14">
        <f>+L20*100/I20</f>
        <v>86.65663101604278</v>
      </c>
      <c r="O20" s="14">
        <f t="shared" si="1"/>
        <v>13.049251336898395</v>
      </c>
    </row>
    <row r="21" spans="1:15" ht="157.5" hidden="1" customHeight="1">
      <c r="A21" s="10" t="s">
        <v>7</v>
      </c>
      <c r="B21" s="11">
        <v>0</v>
      </c>
      <c r="C21" s="12">
        <v>2966</v>
      </c>
      <c r="D21" s="12">
        <v>3285</v>
      </c>
      <c r="E21" s="11">
        <v>3885</v>
      </c>
      <c r="F21" s="11"/>
      <c r="G21" s="11"/>
      <c r="H21" s="11">
        <f t="shared" si="0"/>
        <v>0</v>
      </c>
      <c r="I21" s="12"/>
      <c r="J21" s="11"/>
      <c r="K21" s="11"/>
      <c r="L21" s="13">
        <f t="shared" si="2"/>
        <v>0</v>
      </c>
      <c r="M21" s="14" t="e">
        <f t="shared" si="4"/>
        <v>#DIV/0!</v>
      </c>
      <c r="N21" s="14" t="e">
        <f t="shared" si="3"/>
        <v>#DIV/0!</v>
      </c>
      <c r="O21" s="14" t="e">
        <f t="shared" si="1"/>
        <v>#DIV/0!</v>
      </c>
    </row>
    <row r="22" spans="1:15" ht="131.25" hidden="1" customHeight="1">
      <c r="A22" s="10" t="s">
        <v>8</v>
      </c>
      <c r="B22" s="11">
        <v>5307</v>
      </c>
      <c r="C22" s="12">
        <v>20813.3</v>
      </c>
      <c r="D22" s="12">
        <v>0</v>
      </c>
      <c r="E22" s="11"/>
      <c r="F22" s="11"/>
      <c r="G22" s="11"/>
      <c r="H22" s="11">
        <f t="shared" si="0"/>
        <v>0</v>
      </c>
      <c r="I22" s="12"/>
      <c r="J22" s="11"/>
      <c r="K22" s="11"/>
      <c r="L22" s="13">
        <f t="shared" si="2"/>
        <v>0</v>
      </c>
      <c r="M22" s="14" t="e">
        <f t="shared" si="4"/>
        <v>#DIV/0!</v>
      </c>
      <c r="N22" s="14" t="e">
        <f t="shared" si="3"/>
        <v>#DIV/0!</v>
      </c>
      <c r="O22" s="14" t="e">
        <f t="shared" si="1"/>
        <v>#DIV/0!</v>
      </c>
    </row>
    <row r="23" spans="1:15" ht="78.75" hidden="1" customHeight="1">
      <c r="A23" s="10" t="s">
        <v>9</v>
      </c>
      <c r="B23" s="11">
        <v>12130</v>
      </c>
      <c r="C23" s="12">
        <v>4370</v>
      </c>
      <c r="D23" s="12">
        <v>0</v>
      </c>
      <c r="E23" s="11"/>
      <c r="F23" s="11"/>
      <c r="G23" s="11"/>
      <c r="H23" s="11">
        <f t="shared" si="0"/>
        <v>0</v>
      </c>
      <c r="I23" s="12"/>
      <c r="J23" s="11"/>
      <c r="K23" s="11"/>
      <c r="L23" s="13">
        <f t="shared" si="2"/>
        <v>0</v>
      </c>
      <c r="M23" s="14" t="e">
        <f t="shared" si="4"/>
        <v>#DIV/0!</v>
      </c>
      <c r="N23" s="14" t="e">
        <f t="shared" si="3"/>
        <v>#DIV/0!</v>
      </c>
      <c r="O23" s="14" t="e">
        <f t="shared" si="1"/>
        <v>#DIV/0!</v>
      </c>
    </row>
    <row r="24" spans="1:15" ht="30.75">
      <c r="A24" s="10" t="s">
        <v>10</v>
      </c>
      <c r="B24" s="11">
        <v>145294.6</v>
      </c>
      <c r="C24" s="12">
        <v>143524.67000000001</v>
      </c>
      <c r="D24" s="12">
        <v>174228.25</v>
      </c>
      <c r="E24" s="11">
        <v>128120</v>
      </c>
      <c r="F24" s="11">
        <v>149838.6</v>
      </c>
      <c r="G24" s="11">
        <v>1605</v>
      </c>
      <c r="H24" s="11">
        <f t="shared" si="0"/>
        <v>151443.6</v>
      </c>
      <c r="I24" s="12">
        <v>161500</v>
      </c>
      <c r="J24" s="11">
        <v>120</v>
      </c>
      <c r="K24" s="11">
        <v>0</v>
      </c>
      <c r="L24" s="13">
        <f t="shared" si="2"/>
        <v>161380</v>
      </c>
      <c r="M24" s="14">
        <f>+K24*100/I24</f>
        <v>0</v>
      </c>
      <c r="N24" s="14">
        <f>+L24*100/I24</f>
        <v>99.925696594427251</v>
      </c>
      <c r="O24" s="14">
        <f t="shared" si="1"/>
        <v>7.4303405572755415E-2</v>
      </c>
    </row>
    <row r="25" spans="1:15" ht="33" hidden="1" customHeight="1">
      <c r="A25" s="10" t="s">
        <v>11</v>
      </c>
      <c r="B25" s="11">
        <v>455161.95</v>
      </c>
      <c r="C25" s="12">
        <v>264130.76</v>
      </c>
      <c r="D25" s="12">
        <v>38479</v>
      </c>
      <c r="E25" s="11">
        <v>34605.5</v>
      </c>
      <c r="F25" s="11">
        <v>0</v>
      </c>
      <c r="G25" s="11">
        <v>0</v>
      </c>
      <c r="H25" s="11">
        <f t="shared" si="0"/>
        <v>0</v>
      </c>
      <c r="I25" s="12">
        <v>0</v>
      </c>
      <c r="J25" s="11"/>
      <c r="K25" s="11"/>
      <c r="L25" s="13">
        <f t="shared" si="2"/>
        <v>0</v>
      </c>
      <c r="M25" s="14">
        <v>0</v>
      </c>
      <c r="N25" s="14">
        <v>0</v>
      </c>
      <c r="O25" s="14">
        <v>0</v>
      </c>
    </row>
    <row r="26" spans="1:15" ht="30.75">
      <c r="A26" s="10" t="s">
        <v>42</v>
      </c>
      <c r="B26" s="11">
        <v>0</v>
      </c>
      <c r="C26" s="12">
        <v>0</v>
      </c>
      <c r="D26" s="12">
        <v>1010</v>
      </c>
      <c r="E26" s="11">
        <v>22835</v>
      </c>
      <c r="F26" s="11">
        <v>25038</v>
      </c>
      <c r="G26" s="11">
        <v>0</v>
      </c>
      <c r="H26" s="11">
        <f t="shared" si="0"/>
        <v>25038</v>
      </c>
      <c r="I26" s="12">
        <v>34000</v>
      </c>
      <c r="J26" s="12">
        <v>1200</v>
      </c>
      <c r="K26" s="11">
        <v>0</v>
      </c>
      <c r="L26" s="13">
        <f t="shared" si="2"/>
        <v>32800</v>
      </c>
      <c r="M26" s="14">
        <f>+K26*100/I26</f>
        <v>0</v>
      </c>
      <c r="N26" s="14">
        <f>+L26*100/I26</f>
        <v>96.470588235294116</v>
      </c>
      <c r="O26" s="14">
        <f t="shared" si="1"/>
        <v>3.5294117647058822</v>
      </c>
    </row>
    <row r="27" spans="1:15" ht="30.75">
      <c r="A27" s="10" t="s">
        <v>43</v>
      </c>
      <c r="B27" s="11">
        <v>0</v>
      </c>
      <c r="C27" s="12">
        <v>29403</v>
      </c>
      <c r="D27" s="12">
        <v>40554.449999999997</v>
      </c>
      <c r="E27" s="11">
        <v>52979</v>
      </c>
      <c r="F27" s="11">
        <v>84075</v>
      </c>
      <c r="G27" s="11">
        <v>0</v>
      </c>
      <c r="H27" s="11">
        <f t="shared" si="0"/>
        <v>84075</v>
      </c>
      <c r="I27" s="12">
        <v>76500</v>
      </c>
      <c r="J27" s="12">
        <v>3402.6</v>
      </c>
      <c r="K27" s="11">
        <v>0</v>
      </c>
      <c r="L27" s="13">
        <f t="shared" si="2"/>
        <v>73097.399999999994</v>
      </c>
      <c r="M27" s="14">
        <f>+K27*100/I27</f>
        <v>0</v>
      </c>
      <c r="N27" s="14">
        <f>+L27*100/I27</f>
        <v>95.552156862745079</v>
      </c>
      <c r="O27" s="14">
        <f t="shared" si="1"/>
        <v>4.4478431372549023</v>
      </c>
    </row>
    <row r="28" spans="1:15" ht="30.75">
      <c r="A28" s="10" t="s">
        <v>44</v>
      </c>
      <c r="B28" s="11">
        <v>413606</v>
      </c>
      <c r="C28" s="12">
        <v>93153.59</v>
      </c>
      <c r="D28" s="12">
        <v>158942.25</v>
      </c>
      <c r="E28" s="11">
        <v>63828</v>
      </c>
      <c r="F28" s="11">
        <v>75121</v>
      </c>
      <c r="G28" s="11">
        <v>0</v>
      </c>
      <c r="H28" s="11">
        <f t="shared" si="0"/>
        <v>75121</v>
      </c>
      <c r="I28" s="12">
        <v>110500</v>
      </c>
      <c r="J28" s="11">
        <v>50352.7</v>
      </c>
      <c r="K28" s="11">
        <v>0</v>
      </c>
      <c r="L28" s="13">
        <f t="shared" si="2"/>
        <v>60147.3</v>
      </c>
      <c r="M28" s="14">
        <f>+K28*100/I28</f>
        <v>0</v>
      </c>
      <c r="N28" s="14">
        <f>+L28*100/I28</f>
        <v>54.431945701357463</v>
      </c>
      <c r="O28" s="14">
        <f t="shared" si="1"/>
        <v>45.568054298642537</v>
      </c>
    </row>
    <row r="29" spans="1:15" ht="61.5">
      <c r="A29" s="10" t="s">
        <v>45</v>
      </c>
      <c r="B29" s="11">
        <v>0</v>
      </c>
      <c r="C29" s="12">
        <v>0</v>
      </c>
      <c r="D29" s="12">
        <v>0</v>
      </c>
      <c r="E29" s="11">
        <v>169432</v>
      </c>
      <c r="F29" s="11">
        <v>92180</v>
      </c>
      <c r="G29" s="11">
        <v>0</v>
      </c>
      <c r="H29" s="11">
        <f t="shared" si="0"/>
        <v>92180</v>
      </c>
      <c r="I29" s="12">
        <v>59700</v>
      </c>
      <c r="J29" s="11">
        <v>0</v>
      </c>
      <c r="K29" s="11">
        <v>0</v>
      </c>
      <c r="L29" s="13">
        <f t="shared" si="2"/>
        <v>59700</v>
      </c>
      <c r="M29" s="14">
        <f t="shared" si="4"/>
        <v>0</v>
      </c>
      <c r="N29" s="14">
        <f>+L29*100/I29</f>
        <v>100</v>
      </c>
      <c r="O29" s="14">
        <f t="shared" si="1"/>
        <v>0</v>
      </c>
    </row>
    <row r="30" spans="1:15" ht="35.25" customHeight="1">
      <c r="A30" s="10" t="s">
        <v>12</v>
      </c>
      <c r="B30" s="11">
        <v>7543</v>
      </c>
      <c r="C30" s="12">
        <v>11645</v>
      </c>
      <c r="D30" s="12">
        <v>13062</v>
      </c>
      <c r="E30" s="11">
        <v>9078.01</v>
      </c>
      <c r="F30" s="11">
        <v>198959.99000000002</v>
      </c>
      <c r="G30" s="11">
        <v>0</v>
      </c>
      <c r="H30" s="11">
        <f t="shared" si="0"/>
        <v>198959.99000000002</v>
      </c>
      <c r="I30" s="12">
        <v>238000</v>
      </c>
      <c r="J30" s="11">
        <v>0</v>
      </c>
      <c r="K30" s="11">
        <v>648</v>
      </c>
      <c r="L30" s="13">
        <f t="shared" si="2"/>
        <v>237352</v>
      </c>
      <c r="M30" s="14">
        <f>+K30*100/I30</f>
        <v>0.27226890756302519</v>
      </c>
      <c r="N30" s="14">
        <f>+L30*100/I30</f>
        <v>99.727731092436969</v>
      </c>
      <c r="O30" s="14">
        <f t="shared" si="1"/>
        <v>0</v>
      </c>
    </row>
    <row r="31" spans="1:15" ht="78.75" hidden="1" customHeight="1">
      <c r="A31" s="10" t="s">
        <v>13</v>
      </c>
      <c r="B31" s="11">
        <v>181706</v>
      </c>
      <c r="C31" s="12">
        <v>145016.20000000001</v>
      </c>
      <c r="D31" s="12">
        <v>200000</v>
      </c>
      <c r="E31" s="11">
        <v>131494.77000000002</v>
      </c>
      <c r="F31" s="11"/>
      <c r="G31" s="11">
        <v>0</v>
      </c>
      <c r="H31" s="11">
        <f t="shared" si="0"/>
        <v>0</v>
      </c>
      <c r="I31" s="12"/>
      <c r="J31" s="11"/>
      <c r="K31" s="11"/>
      <c r="L31" s="13">
        <f t="shared" si="2"/>
        <v>0</v>
      </c>
      <c r="M31" s="14" t="e">
        <f t="shared" si="4"/>
        <v>#DIV/0!</v>
      </c>
      <c r="N31" s="14" t="e">
        <f t="shared" si="3"/>
        <v>#DIV/0!</v>
      </c>
      <c r="O31" s="14" t="e">
        <f t="shared" si="1"/>
        <v>#DIV/0!</v>
      </c>
    </row>
    <row r="32" spans="1:15" ht="30.75">
      <c r="A32" s="10" t="s">
        <v>46</v>
      </c>
      <c r="B32" s="12">
        <v>0</v>
      </c>
      <c r="C32" s="12">
        <v>0</v>
      </c>
      <c r="D32" s="12">
        <v>0</v>
      </c>
      <c r="E32" s="11">
        <v>0</v>
      </c>
      <c r="F32" s="11">
        <v>3900</v>
      </c>
      <c r="G32" s="11">
        <v>0</v>
      </c>
      <c r="H32" s="11">
        <f t="shared" si="0"/>
        <v>3900</v>
      </c>
      <c r="I32" s="12">
        <v>5100</v>
      </c>
      <c r="J32" s="11">
        <v>0</v>
      </c>
      <c r="K32" s="11">
        <v>0</v>
      </c>
      <c r="L32" s="13">
        <f t="shared" si="2"/>
        <v>5100</v>
      </c>
      <c r="M32" s="14">
        <f t="shared" si="4"/>
        <v>0</v>
      </c>
      <c r="N32" s="14">
        <f t="shared" si="3"/>
        <v>100</v>
      </c>
      <c r="O32" s="14">
        <f t="shared" si="1"/>
        <v>0</v>
      </c>
    </row>
    <row r="33" spans="1:15" ht="36" customHeight="1">
      <c r="A33" s="10" t="s">
        <v>14</v>
      </c>
      <c r="B33" s="11">
        <v>0</v>
      </c>
      <c r="C33" s="12">
        <v>5803</v>
      </c>
      <c r="D33" s="12">
        <v>4851</v>
      </c>
      <c r="E33" s="11">
        <v>1903</v>
      </c>
      <c r="F33" s="11">
        <v>800</v>
      </c>
      <c r="G33" s="11">
        <v>0</v>
      </c>
      <c r="H33" s="11">
        <f t="shared" si="0"/>
        <v>800</v>
      </c>
      <c r="I33" s="12">
        <v>4700</v>
      </c>
      <c r="J33" s="11">
        <v>0</v>
      </c>
      <c r="K33" s="11">
        <v>0</v>
      </c>
      <c r="L33" s="13">
        <f t="shared" si="2"/>
        <v>4700</v>
      </c>
      <c r="M33" s="14">
        <f t="shared" si="4"/>
        <v>0</v>
      </c>
      <c r="N33" s="14">
        <f>+L33*100/I33</f>
        <v>100</v>
      </c>
      <c r="O33" s="14">
        <f t="shared" si="1"/>
        <v>0</v>
      </c>
    </row>
    <row r="34" spans="1:15" ht="33" customHeight="1">
      <c r="A34" s="10" t="s">
        <v>15</v>
      </c>
      <c r="B34" s="11">
        <v>2905</v>
      </c>
      <c r="C34" s="12">
        <v>2096</v>
      </c>
      <c r="D34" s="12">
        <v>2715</v>
      </c>
      <c r="E34" s="11">
        <v>660</v>
      </c>
      <c r="F34" s="11">
        <v>1370</v>
      </c>
      <c r="G34" s="11">
        <v>0</v>
      </c>
      <c r="H34" s="11">
        <f t="shared" si="0"/>
        <v>1370</v>
      </c>
      <c r="I34" s="12">
        <v>6800</v>
      </c>
      <c r="J34" s="11">
        <v>0</v>
      </c>
      <c r="K34" s="11">
        <v>0</v>
      </c>
      <c r="L34" s="13">
        <f t="shared" si="2"/>
        <v>6800</v>
      </c>
      <c r="M34" s="14">
        <f t="shared" si="4"/>
        <v>0</v>
      </c>
      <c r="N34" s="14">
        <f t="shared" si="3"/>
        <v>100</v>
      </c>
      <c r="O34" s="14">
        <f t="shared" si="1"/>
        <v>0</v>
      </c>
    </row>
    <row r="35" spans="1:15" ht="33" customHeight="1">
      <c r="A35" s="10" t="s">
        <v>16</v>
      </c>
      <c r="B35" s="11">
        <v>663578.07999999996</v>
      </c>
      <c r="C35" s="12">
        <v>787064.22</v>
      </c>
      <c r="D35" s="12">
        <v>798998.8</v>
      </c>
      <c r="E35" s="11">
        <v>782042.38</v>
      </c>
      <c r="F35" s="11">
        <v>849589.88000000012</v>
      </c>
      <c r="G35" s="11">
        <v>0</v>
      </c>
      <c r="H35" s="11">
        <f t="shared" si="0"/>
        <v>849589.88000000012</v>
      </c>
      <c r="I35" s="12">
        <v>765000</v>
      </c>
      <c r="J35" s="11">
        <v>315750</v>
      </c>
      <c r="K35" s="11">
        <v>13000</v>
      </c>
      <c r="L35" s="13">
        <f>+I35-J35-K35</f>
        <v>436250</v>
      </c>
      <c r="M35" s="14">
        <f t="shared" si="4"/>
        <v>1.6993464052287581</v>
      </c>
      <c r="N35" s="14">
        <f>+L35*100/I35</f>
        <v>57.026143790849673</v>
      </c>
      <c r="O35" s="14">
        <f t="shared" si="1"/>
        <v>41.274509803921568</v>
      </c>
    </row>
    <row r="36" spans="1:15" ht="34.5" customHeight="1">
      <c r="A36" s="10" t="s">
        <v>17</v>
      </c>
      <c r="B36" s="11">
        <v>47560.66</v>
      </c>
      <c r="C36" s="12">
        <v>32688.41</v>
      </c>
      <c r="D36" s="12">
        <v>28656.33</v>
      </c>
      <c r="E36" s="11">
        <v>103194.69</v>
      </c>
      <c r="F36" s="11">
        <v>163971.71000000002</v>
      </c>
      <c r="G36" s="11">
        <v>0</v>
      </c>
      <c r="H36" s="11">
        <f t="shared" si="0"/>
        <v>163971.71000000002</v>
      </c>
      <c r="I36" s="12">
        <v>116200</v>
      </c>
      <c r="J36" s="11">
        <v>0</v>
      </c>
      <c r="K36" s="11">
        <v>0</v>
      </c>
      <c r="L36" s="12">
        <f t="shared" si="2"/>
        <v>116200</v>
      </c>
      <c r="M36" s="14">
        <f t="shared" si="4"/>
        <v>0</v>
      </c>
      <c r="N36" s="14">
        <f t="shared" si="3"/>
        <v>100</v>
      </c>
      <c r="O36" s="14">
        <f t="shared" si="1"/>
        <v>0</v>
      </c>
    </row>
    <row r="37" spans="1:15" ht="33" customHeight="1">
      <c r="A37" s="10" t="s">
        <v>18</v>
      </c>
      <c r="B37" s="11">
        <v>358192.9</v>
      </c>
      <c r="C37" s="12">
        <v>348416.9</v>
      </c>
      <c r="D37" s="12">
        <v>264893</v>
      </c>
      <c r="E37" s="11">
        <v>191974</v>
      </c>
      <c r="F37" s="11">
        <v>177245.97</v>
      </c>
      <c r="G37" s="11">
        <v>0</v>
      </c>
      <c r="H37" s="11">
        <f t="shared" si="0"/>
        <v>177245.97</v>
      </c>
      <c r="I37" s="12">
        <v>170000</v>
      </c>
      <c r="J37" s="11">
        <v>20693</v>
      </c>
      <c r="K37" s="12">
        <v>16685</v>
      </c>
      <c r="L37" s="13">
        <f>+I37-K37-J37</f>
        <v>132622</v>
      </c>
      <c r="M37" s="14">
        <f t="shared" si="4"/>
        <v>9.8147058823529409</v>
      </c>
      <c r="N37" s="14">
        <f>+L37*100/I37</f>
        <v>78.012941176470591</v>
      </c>
      <c r="O37" s="14">
        <f t="shared" si="1"/>
        <v>12.17235294117647</v>
      </c>
    </row>
    <row r="38" spans="1:15" s="19" customFormat="1" ht="43.5" customHeight="1">
      <c r="A38" s="9" t="s">
        <v>19</v>
      </c>
      <c r="B38" s="17">
        <f t="shared" ref="B38:E38" si="5">SUM(B9:B37)</f>
        <v>37568740.239999995</v>
      </c>
      <c r="C38" s="17">
        <f t="shared" si="5"/>
        <v>36871149.889999993</v>
      </c>
      <c r="D38" s="17">
        <f t="shared" si="5"/>
        <v>32672485.359999999</v>
      </c>
      <c r="E38" s="17">
        <f t="shared" si="5"/>
        <v>42019298.800000012</v>
      </c>
      <c r="F38" s="17">
        <f>SUM(F9:F37)</f>
        <v>39917389.400000013</v>
      </c>
      <c r="G38" s="17">
        <f>SUM(G9:G37)</f>
        <v>4774211.26</v>
      </c>
      <c r="H38" s="17">
        <f t="shared" si="0"/>
        <v>44691600.660000011</v>
      </c>
      <c r="I38" s="17">
        <f>SUM(I9:I37)</f>
        <v>37964000</v>
      </c>
      <c r="J38" s="17">
        <f>SUM(J9:J37)</f>
        <v>5148218.16</v>
      </c>
      <c r="K38" s="17">
        <f>SUM(K9:K37)</f>
        <v>408921.55</v>
      </c>
      <c r="L38" s="17">
        <f>+I38-J38-K38</f>
        <v>32406860.289999999</v>
      </c>
      <c r="M38" s="18">
        <f t="shared" si="4"/>
        <v>1.0771297808450111</v>
      </c>
      <c r="N38" s="18">
        <f>+L38*100/I38</f>
        <v>85.362080629016958</v>
      </c>
      <c r="O38" s="18">
        <f>+J38*100/I38</f>
        <v>13.560789590138025</v>
      </c>
    </row>
    <row r="39" spans="1:15" ht="42" customHeight="1">
      <c r="A39" s="24" t="s">
        <v>47</v>
      </c>
      <c r="B39" s="24"/>
      <c r="H39" s="15"/>
      <c r="M39" s="3"/>
      <c r="N39" s="3"/>
    </row>
    <row r="40" spans="1:15">
      <c r="N40" s="15"/>
    </row>
    <row r="41" spans="1:15">
      <c r="A41" s="1"/>
      <c r="I41" s="2"/>
      <c r="J41" s="2"/>
      <c r="K41" s="2"/>
      <c r="L41" s="3"/>
    </row>
    <row r="42" spans="1:15">
      <c r="A42" s="1"/>
      <c r="C42" s="3"/>
      <c r="D42" s="15"/>
      <c r="E42" s="15"/>
      <c r="F42" s="15"/>
      <c r="I42" s="2"/>
      <c r="J42" s="2"/>
      <c r="K42" s="2"/>
      <c r="L42" s="2"/>
    </row>
    <row r="43" spans="1:15">
      <c r="A43" s="1"/>
      <c r="I43" s="2"/>
      <c r="J43" s="2"/>
      <c r="K43" s="2"/>
      <c r="L43" s="2"/>
    </row>
    <row r="44" spans="1:15">
      <c r="A44" s="1"/>
      <c r="B44" s="4"/>
      <c r="I44" s="2"/>
      <c r="J44" s="2"/>
      <c r="K44" s="2"/>
      <c r="L44" s="2"/>
    </row>
    <row r="45" spans="1:15">
      <c r="A45" s="1"/>
      <c r="I45" s="2"/>
      <c r="J45" s="2"/>
      <c r="K45" s="2"/>
      <c r="L45" s="2"/>
    </row>
    <row r="46" spans="1:15">
      <c r="A46" s="1"/>
      <c r="I46" s="2"/>
      <c r="J46" s="2"/>
      <c r="K46" s="2"/>
      <c r="L46" s="2"/>
    </row>
    <row r="47" spans="1:15">
      <c r="A47" s="1"/>
      <c r="C47" s="4"/>
      <c r="D47" s="4"/>
      <c r="I47" s="2"/>
      <c r="J47" s="2"/>
      <c r="K47" s="2"/>
      <c r="L47" s="2"/>
    </row>
    <row r="48" spans="1:15">
      <c r="A48" s="1"/>
      <c r="I48" s="2"/>
      <c r="J48" s="2"/>
      <c r="K48" s="2"/>
      <c r="L48" s="2"/>
    </row>
    <row r="49" spans="1:12">
      <c r="A49" s="1"/>
      <c r="D49" s="15"/>
      <c r="I49" s="2"/>
      <c r="J49" s="2"/>
      <c r="K49" s="2"/>
      <c r="L49" s="2"/>
    </row>
    <row r="50" spans="1:12">
      <c r="A50" s="1"/>
      <c r="I50" s="2"/>
      <c r="J50" s="2"/>
      <c r="K50" s="2"/>
      <c r="L50" s="2"/>
    </row>
    <row r="51" spans="1:12">
      <c r="A51" s="1"/>
      <c r="I51" s="2"/>
      <c r="J51" s="2"/>
      <c r="K51" s="2"/>
      <c r="L51" s="2"/>
    </row>
    <row r="52" spans="1:12">
      <c r="A52" s="1"/>
      <c r="I52" s="2"/>
      <c r="J52" s="2"/>
      <c r="K52" s="2"/>
      <c r="L52" s="2"/>
    </row>
    <row r="53" spans="1:12">
      <c r="A53" s="1"/>
      <c r="I53" s="2"/>
      <c r="J53" s="2"/>
      <c r="K53" s="2"/>
      <c r="L53" s="2"/>
    </row>
    <row r="54" spans="1:12">
      <c r="A54" s="1"/>
      <c r="I54" s="2"/>
      <c r="J54" s="2"/>
      <c r="K54" s="2"/>
      <c r="L54" s="2"/>
    </row>
    <row r="55" spans="1:12">
      <c r="A55" s="1"/>
      <c r="I55" s="2"/>
      <c r="J55" s="2"/>
      <c r="K55" s="2"/>
      <c r="L55" s="2"/>
    </row>
    <row r="56" spans="1:12">
      <c r="A56" s="1"/>
      <c r="I56" s="2"/>
      <c r="J56" s="2"/>
      <c r="K56" s="2"/>
      <c r="L56" s="2"/>
    </row>
    <row r="57" spans="1:12">
      <c r="A57" s="1"/>
      <c r="I57" s="2"/>
      <c r="J57" s="2"/>
      <c r="K57" s="2"/>
      <c r="L57" s="2"/>
    </row>
    <row r="58" spans="1:12">
      <c r="L58" s="2"/>
    </row>
    <row r="59" spans="1:12">
      <c r="L59" s="2"/>
    </row>
  </sheetData>
  <mergeCells count="7">
    <mergeCell ref="N7:N8"/>
    <mergeCell ref="O7:O8"/>
    <mergeCell ref="A39:B39"/>
    <mergeCell ref="A7:A8"/>
    <mergeCell ref="F7:H7"/>
    <mergeCell ref="I7:L7"/>
    <mergeCell ref="M7:M8"/>
  </mergeCells>
  <conditionalFormatting sqref="K9:K3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F256A-9CD9-4117-BFD8-BAD335B4F901}">
  <dimension ref="A1:R59"/>
  <sheetViews>
    <sheetView zoomScale="80" zoomScaleNormal="80" workbookViewId="0">
      <selection activeCell="J39" sqref="J39"/>
    </sheetView>
  </sheetViews>
  <sheetFormatPr defaultColWidth="8.85546875" defaultRowHeight="21" outlineLevelCol="1"/>
  <cols>
    <col min="1" max="1" width="62.85546875" style="20" customWidth="1"/>
    <col min="2" max="4" width="24.42578125" style="2" hidden="1" customWidth="1" outlineLevel="1"/>
    <col min="5" max="5" width="26.85546875" style="2" customWidth="1" collapsed="1"/>
    <col min="6" max="6" width="26.140625" style="2" customWidth="1"/>
    <col min="7" max="7" width="23.5703125" style="2" customWidth="1"/>
    <col min="8" max="8" width="24.28515625" style="2" bestFit="1" customWidth="1"/>
    <col min="9" max="9" width="23.42578125" style="4" customWidth="1"/>
    <col min="10" max="10" width="24.28515625" style="4" customWidth="1"/>
    <col min="11" max="11" width="23.5703125" style="4" customWidth="1"/>
    <col min="12" max="12" width="24.28515625" style="4" bestFit="1" customWidth="1"/>
    <col min="13" max="13" width="15.140625" style="2" hidden="1" customWidth="1" outlineLevel="1"/>
    <col min="14" max="14" width="14.7109375" style="2" hidden="1" customWidth="1" outlineLevel="1"/>
    <col min="15" max="15" width="14.28515625" style="2" hidden="1" customWidth="1" outlineLevel="1"/>
    <col min="16" max="16" width="13.85546875" style="2" bestFit="1" customWidth="1" collapsed="1"/>
    <col min="17" max="16384" width="8.85546875" style="2"/>
  </cols>
  <sheetData>
    <row r="1" spans="1:18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8" ht="18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8" s="6" customFormat="1" ht="31.5" customHeight="1">
      <c r="A7" s="25" t="s">
        <v>0</v>
      </c>
      <c r="B7" s="5" t="s">
        <v>1</v>
      </c>
      <c r="C7" s="5" t="s">
        <v>2</v>
      </c>
      <c r="D7" s="5" t="s">
        <v>3</v>
      </c>
      <c r="E7" s="5" t="s">
        <v>26</v>
      </c>
      <c r="F7" s="27" t="s">
        <v>30</v>
      </c>
      <c r="G7" s="28"/>
      <c r="H7" s="29"/>
      <c r="I7" s="30" t="s">
        <v>31</v>
      </c>
      <c r="J7" s="30"/>
      <c r="K7" s="30"/>
      <c r="L7" s="30"/>
      <c r="M7" s="31" t="s">
        <v>28</v>
      </c>
      <c r="N7" s="23" t="s">
        <v>29</v>
      </c>
      <c r="O7" s="23" t="s">
        <v>32</v>
      </c>
    </row>
    <row r="8" spans="1:18" s="6" customFormat="1" ht="90" customHeight="1">
      <c r="A8" s="26"/>
      <c r="B8" s="5" t="s">
        <v>20</v>
      </c>
      <c r="C8" s="5" t="s">
        <v>20</v>
      </c>
      <c r="D8" s="5" t="s">
        <v>20</v>
      </c>
      <c r="E8" s="7" t="s">
        <v>20</v>
      </c>
      <c r="F8" s="7" t="s">
        <v>20</v>
      </c>
      <c r="G8" s="8" t="s">
        <v>33</v>
      </c>
      <c r="H8" s="7" t="s">
        <v>34</v>
      </c>
      <c r="I8" s="9" t="s">
        <v>21</v>
      </c>
      <c r="J8" s="8" t="s">
        <v>25</v>
      </c>
      <c r="K8" s="7" t="s">
        <v>20</v>
      </c>
      <c r="L8" s="9" t="s">
        <v>22</v>
      </c>
      <c r="M8" s="32"/>
      <c r="N8" s="23"/>
      <c r="O8" s="23"/>
    </row>
    <row r="9" spans="1:18" ht="36.75" customHeight="1">
      <c r="A9" s="10" t="s">
        <v>4</v>
      </c>
      <c r="B9" s="11">
        <v>19394942.539999999</v>
      </c>
      <c r="C9" s="12">
        <v>20063628.079999998</v>
      </c>
      <c r="D9" s="12">
        <v>17298531.879999999</v>
      </c>
      <c r="E9" s="11">
        <v>25173577.880000018</v>
      </c>
      <c r="F9" s="11">
        <v>23977900.010000005</v>
      </c>
      <c r="G9" s="11">
        <v>4400796.26</v>
      </c>
      <c r="H9" s="11">
        <f>+F9+G9</f>
        <v>28378696.270000003</v>
      </c>
      <c r="I9" s="12">
        <v>23100500</v>
      </c>
      <c r="J9" s="11">
        <v>5974304.7299999995</v>
      </c>
      <c r="K9" s="11">
        <v>881807.7</v>
      </c>
      <c r="L9" s="13">
        <f>+I9-J9-K9</f>
        <v>16244387.57</v>
      </c>
      <c r="M9" s="14">
        <f>+K9*100/I9</f>
        <v>3.8172667258284454</v>
      </c>
      <c r="N9" s="14">
        <f>+L9*100/I9</f>
        <v>70.320502023765712</v>
      </c>
      <c r="O9" s="14">
        <f>+J9*100/I9</f>
        <v>25.862231250405834</v>
      </c>
      <c r="P9" s="15"/>
    </row>
    <row r="10" spans="1:18" ht="35.25" customHeight="1">
      <c r="A10" s="10" t="s">
        <v>5</v>
      </c>
      <c r="B10" s="11">
        <v>7928578.1799999997</v>
      </c>
      <c r="C10" s="12">
        <v>6305524.0099999998</v>
      </c>
      <c r="D10" s="12">
        <v>7627738.9000000004</v>
      </c>
      <c r="E10" s="11">
        <v>8700065.1799999997</v>
      </c>
      <c r="F10" s="11">
        <v>7039955.25</v>
      </c>
      <c r="G10" s="11">
        <v>0</v>
      </c>
      <c r="H10" s="11">
        <f t="shared" ref="H10:H38" si="0">+F10+G10</f>
        <v>7039955.25</v>
      </c>
      <c r="I10" s="12">
        <v>6800000</v>
      </c>
      <c r="J10" s="11">
        <v>2584729.1399999997</v>
      </c>
      <c r="K10" s="11">
        <v>709124.74</v>
      </c>
      <c r="L10" s="13">
        <f>+I10-J10-K10</f>
        <v>3506146.12</v>
      </c>
      <c r="M10" s="14">
        <f>+K10*100/I10</f>
        <v>10.428305</v>
      </c>
      <c r="N10" s="14">
        <f>+L10*100/I10</f>
        <v>51.560972352941178</v>
      </c>
      <c r="O10" s="14">
        <f t="shared" ref="O10:O37" si="1">+J10*100/I10</f>
        <v>38.01072264705882</v>
      </c>
      <c r="P10" s="15"/>
    </row>
    <row r="11" spans="1:18" ht="30.75">
      <c r="A11" s="10" t="s">
        <v>6</v>
      </c>
      <c r="B11" s="11">
        <v>5585125.0599999996</v>
      </c>
      <c r="C11" s="12">
        <v>5713577.3200000003</v>
      </c>
      <c r="D11" s="12">
        <v>4191944.87</v>
      </c>
      <c r="E11" s="11">
        <v>4661010.66</v>
      </c>
      <c r="F11" s="11">
        <v>4434430.21</v>
      </c>
      <c r="G11" s="11">
        <v>196500</v>
      </c>
      <c r="H11" s="11">
        <f t="shared" si="0"/>
        <v>4630930.21</v>
      </c>
      <c r="I11" s="12">
        <v>3825000</v>
      </c>
      <c r="J11" s="11">
        <v>711854.16999999993</v>
      </c>
      <c r="K11" s="11">
        <v>477300.93000000005</v>
      </c>
      <c r="L11" s="13">
        <f t="shared" ref="L11:L36" si="2">+I11-J11-K11</f>
        <v>2635844.9</v>
      </c>
      <c r="M11" s="14">
        <f>+K11*100/I11</f>
        <v>12.478455686274511</v>
      </c>
      <c r="N11" s="14">
        <f>+L11*100/I11</f>
        <v>68.910977777777774</v>
      </c>
      <c r="O11" s="14">
        <f t="shared" si="1"/>
        <v>18.610566535947711</v>
      </c>
      <c r="P11" s="15"/>
      <c r="R11" s="15"/>
    </row>
    <row r="12" spans="1:18" ht="30.75">
      <c r="A12" s="16" t="s">
        <v>35</v>
      </c>
      <c r="B12" s="11">
        <v>290181.37</v>
      </c>
      <c r="C12" s="12">
        <v>300355.5</v>
      </c>
      <c r="D12" s="12">
        <v>197415.7</v>
      </c>
      <c r="E12" s="11">
        <v>219924.11000000004</v>
      </c>
      <c r="F12" s="11">
        <v>247832.30000000002</v>
      </c>
      <c r="G12" s="11">
        <v>0</v>
      </c>
      <c r="H12" s="11">
        <f t="shared" si="0"/>
        <v>247832.30000000002</v>
      </c>
      <c r="I12" s="12">
        <v>229500</v>
      </c>
      <c r="J12" s="11">
        <v>13225.2</v>
      </c>
      <c r="K12" s="11">
        <v>3940.7</v>
      </c>
      <c r="L12" s="13">
        <f t="shared" si="2"/>
        <v>212334.09999999998</v>
      </c>
      <c r="M12" s="14">
        <f>+K12*100/I12</f>
        <v>1.7170806100217866</v>
      </c>
      <c r="N12" s="14">
        <f>+L12*100/I12</f>
        <v>92.520305010893225</v>
      </c>
      <c r="O12" s="14">
        <f t="shared" si="1"/>
        <v>5.7626143790849671</v>
      </c>
    </row>
    <row r="13" spans="1:18" ht="33" customHeight="1">
      <c r="A13" s="16" t="s">
        <v>36</v>
      </c>
      <c r="B13" s="11">
        <v>9998</v>
      </c>
      <c r="C13" s="12">
        <v>9990</v>
      </c>
      <c r="D13" s="12">
        <v>2880</v>
      </c>
      <c r="E13" s="11">
        <v>822</v>
      </c>
      <c r="F13" s="11">
        <v>0</v>
      </c>
      <c r="G13" s="11">
        <v>0</v>
      </c>
      <c r="H13" s="11">
        <f t="shared" si="0"/>
        <v>0</v>
      </c>
      <c r="I13" s="12">
        <v>8500</v>
      </c>
      <c r="J13" s="11">
        <v>0</v>
      </c>
      <c r="K13" s="11">
        <v>0</v>
      </c>
      <c r="L13" s="13">
        <f t="shared" si="2"/>
        <v>8500</v>
      </c>
      <c r="M13" s="14">
        <f>+K13*100/I13</f>
        <v>0</v>
      </c>
      <c r="N13" s="14">
        <f t="shared" ref="N13:N36" si="3">+L13*100/I13</f>
        <v>100</v>
      </c>
      <c r="O13" s="14">
        <f t="shared" si="1"/>
        <v>0</v>
      </c>
    </row>
    <row r="14" spans="1:18" ht="157.5" hidden="1" customHeight="1">
      <c r="A14" s="16" t="s">
        <v>23</v>
      </c>
      <c r="B14" s="11">
        <v>65595.75</v>
      </c>
      <c r="C14" s="12">
        <v>174490</v>
      </c>
      <c r="D14" s="12">
        <v>79621</v>
      </c>
      <c r="E14" s="11">
        <v>170895</v>
      </c>
      <c r="F14" s="11"/>
      <c r="G14" s="11">
        <v>0</v>
      </c>
      <c r="H14" s="11">
        <f t="shared" si="0"/>
        <v>0</v>
      </c>
      <c r="I14" s="12"/>
      <c r="J14" s="11"/>
      <c r="K14" s="11"/>
      <c r="L14" s="13">
        <f t="shared" si="2"/>
        <v>0</v>
      </c>
      <c r="M14" s="14" t="e">
        <f t="shared" ref="M14:M38" si="4">+K14*100/I14</f>
        <v>#DIV/0!</v>
      </c>
      <c r="N14" s="14" t="e">
        <f t="shared" si="3"/>
        <v>#DIV/0!</v>
      </c>
      <c r="O14" s="14" t="e">
        <f t="shared" si="1"/>
        <v>#DIV/0!</v>
      </c>
    </row>
    <row r="15" spans="1:18" ht="36" customHeight="1">
      <c r="A15" s="16" t="s">
        <v>37</v>
      </c>
      <c r="B15" s="11">
        <v>0</v>
      </c>
      <c r="C15" s="12">
        <v>990</v>
      </c>
      <c r="D15" s="12">
        <v>0</v>
      </c>
      <c r="E15" s="11">
        <v>2250</v>
      </c>
      <c r="F15" s="11">
        <v>0</v>
      </c>
      <c r="G15" s="11">
        <v>0</v>
      </c>
      <c r="H15" s="11">
        <f t="shared" si="0"/>
        <v>0</v>
      </c>
      <c r="I15" s="12">
        <v>42500</v>
      </c>
      <c r="J15" s="11">
        <v>1628</v>
      </c>
      <c r="K15" s="11">
        <v>8420</v>
      </c>
      <c r="L15" s="13">
        <f t="shared" si="2"/>
        <v>32452</v>
      </c>
      <c r="M15" s="14">
        <f>+K15*100/I15</f>
        <v>19.811764705882354</v>
      </c>
      <c r="N15" s="14">
        <f>+L15*100/I15</f>
        <v>76.357647058823531</v>
      </c>
      <c r="O15" s="14">
        <f t="shared" si="1"/>
        <v>3.8305882352941176</v>
      </c>
    </row>
    <row r="16" spans="1:18" ht="36" customHeight="1">
      <c r="A16" s="16" t="s">
        <v>38</v>
      </c>
      <c r="B16" s="11">
        <v>3646</v>
      </c>
      <c r="C16" s="12">
        <v>8702</v>
      </c>
      <c r="D16" s="12">
        <v>6348</v>
      </c>
      <c r="E16" s="11">
        <v>6299</v>
      </c>
      <c r="F16" s="11">
        <v>12860</v>
      </c>
      <c r="G16" s="11">
        <v>0</v>
      </c>
      <c r="H16" s="11">
        <f t="shared" si="0"/>
        <v>12860</v>
      </c>
      <c r="I16" s="12">
        <v>42500</v>
      </c>
      <c r="J16" s="11">
        <v>0</v>
      </c>
      <c r="K16" s="11">
        <v>0</v>
      </c>
      <c r="L16" s="13">
        <f t="shared" si="2"/>
        <v>42500</v>
      </c>
      <c r="M16" s="14">
        <f t="shared" si="4"/>
        <v>0</v>
      </c>
      <c r="N16" s="14">
        <f t="shared" si="3"/>
        <v>100</v>
      </c>
      <c r="O16" s="14">
        <f t="shared" si="1"/>
        <v>0</v>
      </c>
    </row>
    <row r="17" spans="1:15" ht="30.75">
      <c r="A17" s="16" t="s">
        <v>39</v>
      </c>
      <c r="B17" s="11">
        <v>449909.8</v>
      </c>
      <c r="C17" s="12">
        <v>427062.27</v>
      </c>
      <c r="D17" s="12">
        <v>307173.65000000002</v>
      </c>
      <c r="E17" s="11">
        <v>289721.86</v>
      </c>
      <c r="F17" s="11">
        <v>297671.19999999995</v>
      </c>
      <c r="G17" s="11">
        <v>0</v>
      </c>
      <c r="H17" s="11">
        <f t="shared" si="0"/>
        <v>297671.19999999995</v>
      </c>
      <c r="I17" s="12">
        <v>272000</v>
      </c>
      <c r="J17" s="11">
        <v>10160</v>
      </c>
      <c r="K17" s="11">
        <v>2610.8000000000002</v>
      </c>
      <c r="L17" s="13">
        <f t="shared" si="2"/>
        <v>259229.2</v>
      </c>
      <c r="M17" s="14">
        <f>+K17*100/I17</f>
        <v>0.95985294117647069</v>
      </c>
      <c r="N17" s="14">
        <f>+L17*100/I17</f>
        <v>95.304852941176478</v>
      </c>
      <c r="O17" s="14">
        <f t="shared" si="1"/>
        <v>3.7352941176470589</v>
      </c>
    </row>
    <row r="18" spans="1:15" ht="61.5">
      <c r="A18" s="16" t="s">
        <v>40</v>
      </c>
      <c r="B18" s="11">
        <v>2351</v>
      </c>
      <c r="C18" s="12">
        <v>0</v>
      </c>
      <c r="D18" s="12">
        <v>0</v>
      </c>
      <c r="E18" s="11">
        <v>460</v>
      </c>
      <c r="F18" s="11">
        <v>6809</v>
      </c>
      <c r="G18" s="11">
        <v>0</v>
      </c>
      <c r="H18" s="11">
        <f t="shared" si="0"/>
        <v>6809</v>
      </c>
      <c r="I18" s="12">
        <v>8500</v>
      </c>
      <c r="J18" s="11">
        <v>0</v>
      </c>
      <c r="K18" s="11">
        <v>0</v>
      </c>
      <c r="L18" s="13">
        <f t="shared" si="2"/>
        <v>8500</v>
      </c>
      <c r="M18" s="14">
        <f t="shared" si="4"/>
        <v>0</v>
      </c>
      <c r="N18" s="14">
        <f t="shared" si="3"/>
        <v>100</v>
      </c>
      <c r="O18" s="14">
        <f t="shared" si="1"/>
        <v>0</v>
      </c>
    </row>
    <row r="19" spans="1:15" ht="32.25" customHeight="1">
      <c r="A19" s="10" t="s">
        <v>41</v>
      </c>
      <c r="B19" s="11">
        <v>5141</v>
      </c>
      <c r="C19" s="12">
        <v>7455</v>
      </c>
      <c r="D19" s="12">
        <v>0</v>
      </c>
      <c r="E19" s="11">
        <v>0</v>
      </c>
      <c r="F19" s="11">
        <v>0</v>
      </c>
      <c r="G19" s="11">
        <v>0</v>
      </c>
      <c r="H19" s="11">
        <f t="shared" si="0"/>
        <v>0</v>
      </c>
      <c r="I19" s="12">
        <v>17000</v>
      </c>
      <c r="J19" s="11">
        <v>0</v>
      </c>
      <c r="K19" s="11">
        <v>0</v>
      </c>
      <c r="L19" s="13">
        <f t="shared" si="2"/>
        <v>17000</v>
      </c>
      <c r="M19" s="14">
        <f t="shared" si="4"/>
        <v>0</v>
      </c>
      <c r="N19" s="14">
        <f t="shared" si="3"/>
        <v>100</v>
      </c>
      <c r="O19" s="14">
        <f t="shared" si="1"/>
        <v>0</v>
      </c>
    </row>
    <row r="20" spans="1:15" ht="32.25" customHeight="1">
      <c r="A20" s="10" t="s">
        <v>27</v>
      </c>
      <c r="B20" s="11">
        <v>1540286.35</v>
      </c>
      <c r="C20" s="12">
        <v>1968284.66</v>
      </c>
      <c r="D20" s="12">
        <v>1231156.28</v>
      </c>
      <c r="E20" s="11">
        <v>1098241.7599999998</v>
      </c>
      <c r="F20" s="11">
        <v>2077841.28</v>
      </c>
      <c r="G20" s="11">
        <v>175310</v>
      </c>
      <c r="H20" s="11">
        <f t="shared" si="0"/>
        <v>2253151.2800000003</v>
      </c>
      <c r="I20" s="12">
        <v>1870000</v>
      </c>
      <c r="J20" s="11">
        <v>358721</v>
      </c>
      <c r="K20" s="11">
        <v>142773</v>
      </c>
      <c r="L20" s="13">
        <f t="shared" si="2"/>
        <v>1368506</v>
      </c>
      <c r="M20" s="14">
        <f>+K20*100/I20</f>
        <v>7.6349197860962565</v>
      </c>
      <c r="N20" s="14">
        <f>+L20*100/I20</f>
        <v>73.18213903743316</v>
      </c>
      <c r="O20" s="14">
        <f t="shared" si="1"/>
        <v>19.182941176470589</v>
      </c>
    </row>
    <row r="21" spans="1:15" ht="157.5" hidden="1" customHeight="1">
      <c r="A21" s="10" t="s">
        <v>7</v>
      </c>
      <c r="B21" s="11">
        <v>0</v>
      </c>
      <c r="C21" s="12">
        <v>2966</v>
      </c>
      <c r="D21" s="12">
        <v>3285</v>
      </c>
      <c r="E21" s="11">
        <v>3885</v>
      </c>
      <c r="F21" s="11"/>
      <c r="G21" s="11"/>
      <c r="H21" s="11">
        <f t="shared" si="0"/>
        <v>0</v>
      </c>
      <c r="I21" s="12"/>
      <c r="J21" s="11"/>
      <c r="K21" s="11"/>
      <c r="L21" s="13">
        <f t="shared" si="2"/>
        <v>0</v>
      </c>
      <c r="M21" s="14" t="e">
        <f t="shared" si="4"/>
        <v>#DIV/0!</v>
      </c>
      <c r="N21" s="14" t="e">
        <f t="shared" si="3"/>
        <v>#DIV/0!</v>
      </c>
      <c r="O21" s="14" t="e">
        <f t="shared" si="1"/>
        <v>#DIV/0!</v>
      </c>
    </row>
    <row r="22" spans="1:15" ht="131.25" hidden="1" customHeight="1">
      <c r="A22" s="10" t="s">
        <v>8</v>
      </c>
      <c r="B22" s="11">
        <v>5307</v>
      </c>
      <c r="C22" s="12">
        <v>20813.3</v>
      </c>
      <c r="D22" s="12">
        <v>0</v>
      </c>
      <c r="E22" s="11"/>
      <c r="F22" s="11"/>
      <c r="G22" s="11"/>
      <c r="H22" s="11">
        <f t="shared" si="0"/>
        <v>0</v>
      </c>
      <c r="I22" s="12"/>
      <c r="J22" s="11"/>
      <c r="K22" s="11"/>
      <c r="L22" s="13">
        <f t="shared" si="2"/>
        <v>0</v>
      </c>
      <c r="M22" s="14" t="e">
        <f t="shared" si="4"/>
        <v>#DIV/0!</v>
      </c>
      <c r="N22" s="14" t="e">
        <f t="shared" si="3"/>
        <v>#DIV/0!</v>
      </c>
      <c r="O22" s="14" t="e">
        <f t="shared" si="1"/>
        <v>#DIV/0!</v>
      </c>
    </row>
    <row r="23" spans="1:15" ht="78.75" hidden="1" customHeight="1">
      <c r="A23" s="10" t="s">
        <v>9</v>
      </c>
      <c r="B23" s="11">
        <v>12130</v>
      </c>
      <c r="C23" s="12">
        <v>4370</v>
      </c>
      <c r="D23" s="12">
        <v>0</v>
      </c>
      <c r="E23" s="11"/>
      <c r="F23" s="11"/>
      <c r="G23" s="11"/>
      <c r="H23" s="11">
        <f t="shared" si="0"/>
        <v>0</v>
      </c>
      <c r="I23" s="12"/>
      <c r="J23" s="11"/>
      <c r="K23" s="11"/>
      <c r="L23" s="13">
        <f t="shared" si="2"/>
        <v>0</v>
      </c>
      <c r="M23" s="14" t="e">
        <f t="shared" si="4"/>
        <v>#DIV/0!</v>
      </c>
      <c r="N23" s="14" t="e">
        <f t="shared" si="3"/>
        <v>#DIV/0!</v>
      </c>
      <c r="O23" s="14" t="e">
        <f t="shared" si="1"/>
        <v>#DIV/0!</v>
      </c>
    </row>
    <row r="24" spans="1:15" ht="30.75">
      <c r="A24" s="10" t="s">
        <v>10</v>
      </c>
      <c r="B24" s="11">
        <v>145294.6</v>
      </c>
      <c r="C24" s="12">
        <v>143524.67000000001</v>
      </c>
      <c r="D24" s="12">
        <v>174228.25</v>
      </c>
      <c r="E24" s="11">
        <v>128120</v>
      </c>
      <c r="F24" s="11">
        <v>149838.6</v>
      </c>
      <c r="G24" s="11">
        <v>1605</v>
      </c>
      <c r="H24" s="11">
        <f t="shared" si="0"/>
        <v>151443.6</v>
      </c>
      <c r="I24" s="12">
        <v>161500</v>
      </c>
      <c r="J24" s="11">
        <v>0</v>
      </c>
      <c r="K24" s="11">
        <v>1404</v>
      </c>
      <c r="L24" s="13">
        <f t="shared" si="2"/>
        <v>160096</v>
      </c>
      <c r="M24" s="14">
        <f>+K24*100/I24</f>
        <v>0.86934984520123837</v>
      </c>
      <c r="N24" s="14">
        <f>+L24*100/I24</f>
        <v>99.130650154798758</v>
      </c>
      <c r="O24" s="14">
        <f t="shared" si="1"/>
        <v>0</v>
      </c>
    </row>
    <row r="25" spans="1:15" ht="33" hidden="1" customHeight="1">
      <c r="A25" s="10" t="s">
        <v>11</v>
      </c>
      <c r="B25" s="11">
        <v>455161.95</v>
      </c>
      <c r="C25" s="12">
        <v>264130.76</v>
      </c>
      <c r="D25" s="12">
        <v>38479</v>
      </c>
      <c r="E25" s="11">
        <v>34605.5</v>
      </c>
      <c r="F25" s="11">
        <v>0</v>
      </c>
      <c r="G25" s="11">
        <v>0</v>
      </c>
      <c r="H25" s="11">
        <f t="shared" si="0"/>
        <v>0</v>
      </c>
      <c r="I25" s="12">
        <v>0</v>
      </c>
      <c r="J25" s="11"/>
      <c r="K25" s="11"/>
      <c r="L25" s="13">
        <f t="shared" si="2"/>
        <v>0</v>
      </c>
      <c r="M25" s="14">
        <v>0</v>
      </c>
      <c r="N25" s="14">
        <v>0</v>
      </c>
      <c r="O25" s="14">
        <v>0</v>
      </c>
    </row>
    <row r="26" spans="1:15" ht="30.75">
      <c r="A26" s="10" t="s">
        <v>42</v>
      </c>
      <c r="B26" s="11">
        <v>0</v>
      </c>
      <c r="C26" s="12">
        <v>0</v>
      </c>
      <c r="D26" s="12">
        <v>1010</v>
      </c>
      <c r="E26" s="11">
        <v>22835</v>
      </c>
      <c r="F26" s="11">
        <v>25038</v>
      </c>
      <c r="G26" s="11">
        <v>0</v>
      </c>
      <c r="H26" s="11">
        <f t="shared" si="0"/>
        <v>25038</v>
      </c>
      <c r="I26" s="12">
        <v>34000</v>
      </c>
      <c r="J26" s="12">
        <v>0</v>
      </c>
      <c r="K26" s="11">
        <v>2112</v>
      </c>
      <c r="L26" s="13">
        <f t="shared" si="2"/>
        <v>31888</v>
      </c>
      <c r="M26" s="14">
        <f>+K26*100/I26</f>
        <v>6.2117647058823531</v>
      </c>
      <c r="N26" s="14">
        <f>+L26*100/I26</f>
        <v>93.788235294117641</v>
      </c>
      <c r="O26" s="14">
        <f t="shared" si="1"/>
        <v>0</v>
      </c>
    </row>
    <row r="27" spans="1:15" ht="30.75">
      <c r="A27" s="10" t="s">
        <v>43</v>
      </c>
      <c r="B27" s="11">
        <v>0</v>
      </c>
      <c r="C27" s="12">
        <v>29403</v>
      </c>
      <c r="D27" s="12">
        <v>40554.449999999997</v>
      </c>
      <c r="E27" s="11">
        <v>52979</v>
      </c>
      <c r="F27" s="11">
        <v>84075</v>
      </c>
      <c r="G27" s="11">
        <v>0</v>
      </c>
      <c r="H27" s="11">
        <f t="shared" si="0"/>
        <v>84075</v>
      </c>
      <c r="I27" s="12">
        <v>76500</v>
      </c>
      <c r="J27" s="12">
        <v>0</v>
      </c>
      <c r="K27" s="11">
        <v>3402.6</v>
      </c>
      <c r="L27" s="13">
        <f t="shared" si="2"/>
        <v>73097.399999999994</v>
      </c>
      <c r="M27" s="14">
        <f>+K27*100/I27</f>
        <v>4.4478431372549023</v>
      </c>
      <c r="N27" s="14">
        <f>+L27*100/I27</f>
        <v>95.552156862745079</v>
      </c>
      <c r="O27" s="14">
        <f t="shared" si="1"/>
        <v>0</v>
      </c>
    </row>
    <row r="28" spans="1:15" ht="30.75">
      <c r="A28" s="10" t="s">
        <v>44</v>
      </c>
      <c r="B28" s="11">
        <v>413606</v>
      </c>
      <c r="C28" s="12">
        <v>93153.59</v>
      </c>
      <c r="D28" s="12">
        <v>158942.25</v>
      </c>
      <c r="E28" s="11">
        <v>63828</v>
      </c>
      <c r="F28" s="11">
        <v>75121</v>
      </c>
      <c r="G28" s="11">
        <v>0</v>
      </c>
      <c r="H28" s="11">
        <f t="shared" si="0"/>
        <v>75121</v>
      </c>
      <c r="I28" s="12">
        <v>110500</v>
      </c>
      <c r="J28" s="11">
        <v>23871.7</v>
      </c>
      <c r="K28" s="11">
        <v>26481</v>
      </c>
      <c r="L28" s="13">
        <f t="shared" si="2"/>
        <v>60147.3</v>
      </c>
      <c r="M28" s="14">
        <f>+K28*100/I28</f>
        <v>23.964705882352941</v>
      </c>
      <c r="N28" s="14">
        <f>+L28*100/I28</f>
        <v>54.431945701357463</v>
      </c>
      <c r="O28" s="14">
        <f t="shared" si="1"/>
        <v>21.603348416289592</v>
      </c>
    </row>
    <row r="29" spans="1:15" ht="61.5">
      <c r="A29" s="10" t="s">
        <v>45</v>
      </c>
      <c r="B29" s="11">
        <v>0</v>
      </c>
      <c r="C29" s="12">
        <v>0</v>
      </c>
      <c r="D29" s="12">
        <v>0</v>
      </c>
      <c r="E29" s="11">
        <v>169432</v>
      </c>
      <c r="F29" s="11">
        <v>92180</v>
      </c>
      <c r="G29" s="11">
        <v>0</v>
      </c>
      <c r="H29" s="11">
        <f t="shared" si="0"/>
        <v>92180</v>
      </c>
      <c r="I29" s="12">
        <v>59700</v>
      </c>
      <c r="J29" s="11">
        <v>0</v>
      </c>
      <c r="K29" s="11">
        <v>0</v>
      </c>
      <c r="L29" s="13">
        <f t="shared" si="2"/>
        <v>59700</v>
      </c>
      <c r="M29" s="14">
        <f t="shared" si="4"/>
        <v>0</v>
      </c>
      <c r="N29" s="14">
        <f>+L29*100/I29</f>
        <v>100</v>
      </c>
      <c r="O29" s="14">
        <f t="shared" si="1"/>
        <v>0</v>
      </c>
    </row>
    <row r="30" spans="1:15" ht="35.25" customHeight="1">
      <c r="A30" s="10" t="s">
        <v>12</v>
      </c>
      <c r="B30" s="11">
        <v>7543</v>
      </c>
      <c r="C30" s="12">
        <v>11645</v>
      </c>
      <c r="D30" s="12">
        <v>13062</v>
      </c>
      <c r="E30" s="11">
        <v>9078.01</v>
      </c>
      <c r="F30" s="11">
        <v>198959.99000000002</v>
      </c>
      <c r="G30" s="11">
        <v>0</v>
      </c>
      <c r="H30" s="11">
        <f t="shared" si="0"/>
        <v>198959.99000000002</v>
      </c>
      <c r="I30" s="12">
        <v>238000</v>
      </c>
      <c r="J30" s="11">
        <v>0</v>
      </c>
      <c r="K30" s="11">
        <v>6338</v>
      </c>
      <c r="L30" s="13">
        <f t="shared" si="2"/>
        <v>231662</v>
      </c>
      <c r="M30" s="14">
        <f>+K30*100/I30</f>
        <v>2.6630252100840335</v>
      </c>
      <c r="N30" s="14">
        <f>+L30*100/I30</f>
        <v>97.336974789915971</v>
      </c>
      <c r="O30" s="14">
        <f t="shared" si="1"/>
        <v>0</v>
      </c>
    </row>
    <row r="31" spans="1:15" ht="78.75" hidden="1" customHeight="1">
      <c r="A31" s="10" t="s">
        <v>13</v>
      </c>
      <c r="B31" s="11">
        <v>181706</v>
      </c>
      <c r="C31" s="12">
        <v>145016.20000000001</v>
      </c>
      <c r="D31" s="12">
        <v>200000</v>
      </c>
      <c r="E31" s="11">
        <v>131494.77000000002</v>
      </c>
      <c r="F31" s="11"/>
      <c r="G31" s="11">
        <v>0</v>
      </c>
      <c r="H31" s="11">
        <f t="shared" si="0"/>
        <v>0</v>
      </c>
      <c r="I31" s="12"/>
      <c r="J31" s="11"/>
      <c r="K31" s="11"/>
      <c r="L31" s="13">
        <f t="shared" si="2"/>
        <v>0</v>
      </c>
      <c r="M31" s="14" t="e">
        <f t="shared" si="4"/>
        <v>#DIV/0!</v>
      </c>
      <c r="N31" s="14" t="e">
        <f t="shared" si="3"/>
        <v>#DIV/0!</v>
      </c>
      <c r="O31" s="14" t="e">
        <f t="shared" si="1"/>
        <v>#DIV/0!</v>
      </c>
    </row>
    <row r="32" spans="1:15" ht="30.75">
      <c r="A32" s="10" t="s">
        <v>46</v>
      </c>
      <c r="B32" s="12">
        <v>0</v>
      </c>
      <c r="C32" s="12">
        <v>0</v>
      </c>
      <c r="D32" s="12">
        <v>0</v>
      </c>
      <c r="E32" s="11">
        <v>0</v>
      </c>
      <c r="F32" s="11">
        <v>3900</v>
      </c>
      <c r="G32" s="11">
        <v>0</v>
      </c>
      <c r="H32" s="11">
        <f t="shared" si="0"/>
        <v>3900</v>
      </c>
      <c r="I32" s="12">
        <v>5100</v>
      </c>
      <c r="J32" s="11">
        <v>0</v>
      </c>
      <c r="K32" s="11">
        <v>0</v>
      </c>
      <c r="L32" s="13">
        <f t="shared" si="2"/>
        <v>5100</v>
      </c>
      <c r="M32" s="14">
        <f t="shared" si="4"/>
        <v>0</v>
      </c>
      <c r="N32" s="14">
        <f t="shared" si="3"/>
        <v>100</v>
      </c>
      <c r="O32" s="14">
        <f t="shared" si="1"/>
        <v>0</v>
      </c>
    </row>
    <row r="33" spans="1:15" ht="36" customHeight="1">
      <c r="A33" s="10" t="s">
        <v>14</v>
      </c>
      <c r="B33" s="11">
        <v>0</v>
      </c>
      <c r="C33" s="12">
        <v>5803</v>
      </c>
      <c r="D33" s="12">
        <v>4851</v>
      </c>
      <c r="E33" s="11">
        <v>1903</v>
      </c>
      <c r="F33" s="11">
        <v>800</v>
      </c>
      <c r="G33" s="11">
        <v>0</v>
      </c>
      <c r="H33" s="11">
        <f t="shared" si="0"/>
        <v>800</v>
      </c>
      <c r="I33" s="12">
        <v>4700</v>
      </c>
      <c r="J33" s="11">
        <v>0</v>
      </c>
      <c r="K33" s="11">
        <v>1604</v>
      </c>
      <c r="L33" s="13">
        <f t="shared" si="2"/>
        <v>3096</v>
      </c>
      <c r="M33" s="14">
        <f t="shared" si="4"/>
        <v>34.127659574468083</v>
      </c>
      <c r="N33" s="14">
        <f>+L33*100/I33</f>
        <v>65.872340425531917</v>
      </c>
      <c r="O33" s="14">
        <f t="shared" si="1"/>
        <v>0</v>
      </c>
    </row>
    <row r="34" spans="1:15" ht="33" customHeight="1">
      <c r="A34" s="10" t="s">
        <v>15</v>
      </c>
      <c r="B34" s="11">
        <v>2905</v>
      </c>
      <c r="C34" s="12">
        <v>2096</v>
      </c>
      <c r="D34" s="12">
        <v>2715</v>
      </c>
      <c r="E34" s="11">
        <v>660</v>
      </c>
      <c r="F34" s="11">
        <v>1370</v>
      </c>
      <c r="G34" s="11">
        <v>0</v>
      </c>
      <c r="H34" s="11">
        <f t="shared" si="0"/>
        <v>1370</v>
      </c>
      <c r="I34" s="12">
        <v>6800</v>
      </c>
      <c r="J34" s="11">
        <v>0</v>
      </c>
      <c r="K34" s="11">
        <v>0</v>
      </c>
      <c r="L34" s="13">
        <f t="shared" si="2"/>
        <v>6800</v>
      </c>
      <c r="M34" s="14">
        <f t="shared" si="4"/>
        <v>0</v>
      </c>
      <c r="N34" s="14">
        <f t="shared" si="3"/>
        <v>100</v>
      </c>
      <c r="O34" s="14">
        <f t="shared" si="1"/>
        <v>0</v>
      </c>
    </row>
    <row r="35" spans="1:15" ht="33" customHeight="1">
      <c r="A35" s="10" t="s">
        <v>16</v>
      </c>
      <c r="B35" s="11">
        <v>663578.07999999996</v>
      </c>
      <c r="C35" s="12">
        <v>787064.22</v>
      </c>
      <c r="D35" s="12">
        <v>798998.8</v>
      </c>
      <c r="E35" s="11">
        <v>782042.38</v>
      </c>
      <c r="F35" s="11">
        <v>849589.88000000012</v>
      </c>
      <c r="G35" s="11">
        <v>0</v>
      </c>
      <c r="H35" s="11">
        <f t="shared" si="0"/>
        <v>849589.88000000012</v>
      </c>
      <c r="I35" s="12">
        <v>765000</v>
      </c>
      <c r="J35" s="11">
        <v>392955.5</v>
      </c>
      <c r="K35" s="11">
        <v>45062.5</v>
      </c>
      <c r="L35" s="13">
        <f>+I35-J35-K35</f>
        <v>326982</v>
      </c>
      <c r="M35" s="14">
        <f t="shared" si="4"/>
        <v>5.8905228758169939</v>
      </c>
      <c r="N35" s="14">
        <f>+L35*100/I35</f>
        <v>42.742745098039215</v>
      </c>
      <c r="O35" s="14">
        <f t="shared" si="1"/>
        <v>51.366732026143794</v>
      </c>
    </row>
    <row r="36" spans="1:15" ht="34.5" customHeight="1">
      <c r="A36" s="10" t="s">
        <v>17</v>
      </c>
      <c r="B36" s="11">
        <v>47560.66</v>
      </c>
      <c r="C36" s="12">
        <v>32688.41</v>
      </c>
      <c r="D36" s="12">
        <v>28656.33</v>
      </c>
      <c r="E36" s="11">
        <v>103194.69</v>
      </c>
      <c r="F36" s="11">
        <v>163971.71000000002</v>
      </c>
      <c r="G36" s="11">
        <v>0</v>
      </c>
      <c r="H36" s="11">
        <f t="shared" si="0"/>
        <v>163971.71000000002</v>
      </c>
      <c r="I36" s="12">
        <v>116200</v>
      </c>
      <c r="J36" s="11">
        <v>0</v>
      </c>
      <c r="K36" s="11">
        <v>0</v>
      </c>
      <c r="L36" s="12">
        <f t="shared" si="2"/>
        <v>116200</v>
      </c>
      <c r="M36" s="14">
        <f t="shared" si="4"/>
        <v>0</v>
      </c>
      <c r="N36" s="14">
        <f t="shared" si="3"/>
        <v>100</v>
      </c>
      <c r="O36" s="14">
        <f t="shared" si="1"/>
        <v>0</v>
      </c>
    </row>
    <row r="37" spans="1:15" ht="33" customHeight="1">
      <c r="A37" s="10" t="s">
        <v>18</v>
      </c>
      <c r="B37" s="11">
        <v>358192.9</v>
      </c>
      <c r="C37" s="12">
        <v>348416.9</v>
      </c>
      <c r="D37" s="12">
        <v>264893</v>
      </c>
      <c r="E37" s="11">
        <v>191974</v>
      </c>
      <c r="F37" s="11">
        <v>177245.97</v>
      </c>
      <c r="G37" s="11">
        <v>0</v>
      </c>
      <c r="H37" s="11">
        <f t="shared" si="0"/>
        <v>177245.97</v>
      </c>
      <c r="I37" s="12">
        <v>170000</v>
      </c>
      <c r="J37" s="11">
        <v>31422</v>
      </c>
      <c r="K37" s="12">
        <v>33878</v>
      </c>
      <c r="L37" s="13">
        <f>+I37-K37-J37</f>
        <v>104700</v>
      </c>
      <c r="M37" s="14">
        <f t="shared" si="4"/>
        <v>19.928235294117648</v>
      </c>
      <c r="N37" s="14">
        <f>+L37*100/I37</f>
        <v>61.588235294117645</v>
      </c>
      <c r="O37" s="14">
        <f t="shared" si="1"/>
        <v>18.483529411764707</v>
      </c>
    </row>
    <row r="38" spans="1:15" s="19" customFormat="1" ht="43.5" customHeight="1">
      <c r="A38" s="9" t="s">
        <v>19</v>
      </c>
      <c r="B38" s="17">
        <f t="shared" ref="B38:E38" si="5">SUM(B9:B37)</f>
        <v>37568740.239999995</v>
      </c>
      <c r="C38" s="17">
        <f t="shared" si="5"/>
        <v>36871149.889999993</v>
      </c>
      <c r="D38" s="17">
        <f t="shared" si="5"/>
        <v>32672485.359999999</v>
      </c>
      <c r="E38" s="17">
        <f t="shared" si="5"/>
        <v>42019298.800000012</v>
      </c>
      <c r="F38" s="17">
        <f>SUM(F9:F37)</f>
        <v>39917389.400000013</v>
      </c>
      <c r="G38" s="17">
        <f>SUM(G9:G37)</f>
        <v>4774211.26</v>
      </c>
      <c r="H38" s="17">
        <f t="shared" si="0"/>
        <v>44691600.660000011</v>
      </c>
      <c r="I38" s="17">
        <f>SUM(I9:I37)</f>
        <v>37964000</v>
      </c>
      <c r="J38" s="17">
        <f>SUM(J9:J37)</f>
        <v>10102871.439999998</v>
      </c>
      <c r="K38" s="17">
        <f>SUM(K9:K37)</f>
        <v>2346259.9700000002</v>
      </c>
      <c r="L38" s="17">
        <f>+I38-J38-K38</f>
        <v>25514868.590000004</v>
      </c>
      <c r="M38" s="18">
        <f t="shared" si="4"/>
        <v>6.1802232904857242</v>
      </c>
      <c r="N38" s="18">
        <f>+L38*100/I38</f>
        <v>67.208061821725863</v>
      </c>
      <c r="O38" s="18">
        <f>+J38*100/I38</f>
        <v>26.611714887788423</v>
      </c>
    </row>
    <row r="39" spans="1:15" ht="42" customHeight="1">
      <c r="A39" s="24" t="s">
        <v>48</v>
      </c>
      <c r="B39" s="24"/>
      <c r="H39" s="15"/>
      <c r="M39" s="3"/>
      <c r="N39" s="3"/>
    </row>
    <row r="40" spans="1:15">
      <c r="N40" s="15"/>
    </row>
    <row r="41" spans="1:15">
      <c r="A41" s="1"/>
      <c r="I41" s="2"/>
      <c r="J41" s="2"/>
      <c r="K41" s="2"/>
      <c r="L41" s="3"/>
    </row>
    <row r="42" spans="1:15">
      <c r="A42" s="1"/>
      <c r="C42" s="3"/>
      <c r="D42" s="15"/>
      <c r="E42" s="15"/>
      <c r="F42" s="15"/>
      <c r="I42" s="2"/>
      <c r="J42" s="2"/>
      <c r="K42" s="2"/>
      <c r="L42" s="2"/>
    </row>
    <row r="43" spans="1:15">
      <c r="A43" s="1"/>
      <c r="I43" s="2"/>
      <c r="J43" s="2"/>
      <c r="K43" s="2"/>
      <c r="L43" s="2"/>
    </row>
    <row r="44" spans="1:15">
      <c r="A44" s="1"/>
      <c r="B44" s="4"/>
      <c r="I44" s="2"/>
      <c r="J44" s="2"/>
      <c r="K44" s="2"/>
      <c r="L44" s="2"/>
    </row>
    <row r="45" spans="1:15">
      <c r="A45" s="1"/>
      <c r="I45" s="2"/>
      <c r="J45" s="2"/>
      <c r="K45" s="2"/>
      <c r="L45" s="2"/>
    </row>
    <row r="46" spans="1:15">
      <c r="A46" s="1"/>
      <c r="I46" s="2"/>
      <c r="J46" s="2"/>
      <c r="K46" s="2"/>
      <c r="L46" s="2"/>
    </row>
    <row r="47" spans="1:15">
      <c r="A47" s="1"/>
      <c r="C47" s="4"/>
      <c r="D47" s="4"/>
      <c r="I47" s="2"/>
      <c r="J47" s="2"/>
      <c r="K47" s="2"/>
      <c r="L47" s="2"/>
    </row>
    <row r="48" spans="1:15">
      <c r="A48" s="1"/>
      <c r="I48" s="2"/>
      <c r="J48" s="2"/>
      <c r="K48" s="2"/>
      <c r="L48" s="2"/>
    </row>
    <row r="49" spans="1:12">
      <c r="A49" s="1"/>
      <c r="D49" s="15"/>
      <c r="I49" s="2"/>
      <c r="J49" s="2"/>
      <c r="K49" s="2"/>
      <c r="L49" s="2"/>
    </row>
    <row r="50" spans="1:12">
      <c r="A50" s="1"/>
      <c r="I50" s="2"/>
      <c r="J50" s="2"/>
      <c r="K50" s="2"/>
      <c r="L50" s="2"/>
    </row>
    <row r="51" spans="1:12">
      <c r="A51" s="1"/>
      <c r="I51" s="2"/>
      <c r="J51" s="2"/>
      <c r="K51" s="2"/>
      <c r="L51" s="2"/>
    </row>
    <row r="52" spans="1:12">
      <c r="A52" s="1"/>
      <c r="I52" s="2"/>
      <c r="J52" s="2"/>
      <c r="K52" s="2"/>
      <c r="L52" s="2"/>
    </row>
    <row r="53" spans="1:12">
      <c r="A53" s="1"/>
      <c r="I53" s="2"/>
      <c r="J53" s="2"/>
      <c r="K53" s="2"/>
      <c r="L53" s="2"/>
    </row>
    <row r="54" spans="1:12">
      <c r="A54" s="1"/>
      <c r="I54" s="2"/>
      <c r="J54" s="2"/>
      <c r="K54" s="2"/>
      <c r="L54" s="2"/>
    </row>
    <row r="55" spans="1:12">
      <c r="A55" s="1"/>
      <c r="I55" s="2"/>
      <c r="J55" s="2"/>
      <c r="K55" s="2"/>
      <c r="L55" s="2"/>
    </row>
    <row r="56" spans="1:12">
      <c r="A56" s="1"/>
      <c r="I56" s="2"/>
      <c r="J56" s="2"/>
      <c r="K56" s="2"/>
      <c r="L56" s="2"/>
    </row>
    <row r="57" spans="1:12">
      <c r="A57" s="1"/>
      <c r="I57" s="2"/>
      <c r="J57" s="2"/>
      <c r="K57" s="2"/>
      <c r="L57" s="2"/>
    </row>
    <row r="58" spans="1:12">
      <c r="L58" s="2"/>
    </row>
    <row r="59" spans="1:12">
      <c r="L59" s="2"/>
    </row>
  </sheetData>
  <mergeCells count="7">
    <mergeCell ref="N7:N8"/>
    <mergeCell ref="O7:O8"/>
    <mergeCell ref="A39:B39"/>
    <mergeCell ref="A7:A8"/>
    <mergeCell ref="F7:H7"/>
    <mergeCell ref="I7:L7"/>
    <mergeCell ref="M7:M8"/>
  </mergeCells>
  <conditionalFormatting sqref="K9:K3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62D31-968C-426C-A7C5-824D443F0AE6}">
  <dimension ref="A1:R59"/>
  <sheetViews>
    <sheetView topLeftCell="A24" zoomScale="62" zoomScaleNormal="62" workbookViewId="0">
      <selection activeCell="G53" sqref="A1:XFD1048576"/>
    </sheetView>
  </sheetViews>
  <sheetFormatPr defaultColWidth="8.85546875" defaultRowHeight="21" outlineLevelCol="1"/>
  <cols>
    <col min="1" max="1" width="64.7109375" style="20" customWidth="1"/>
    <col min="2" max="4" width="24.42578125" style="2" hidden="1" customWidth="1" outlineLevel="1"/>
    <col min="5" max="5" width="26.85546875" style="2" customWidth="1" collapsed="1"/>
    <col min="6" max="6" width="27.7109375" style="2" customWidth="1"/>
    <col min="7" max="7" width="26.28515625" style="2" customWidth="1"/>
    <col min="8" max="8" width="24.28515625" style="2" bestFit="1" customWidth="1"/>
    <col min="9" max="9" width="32.140625" style="4" customWidth="1"/>
    <col min="10" max="10" width="28.140625" style="4" customWidth="1"/>
    <col min="11" max="11" width="23.5703125" style="4" customWidth="1"/>
    <col min="12" max="12" width="24.28515625" style="4" bestFit="1" customWidth="1"/>
    <col min="13" max="13" width="15.140625" style="2" hidden="1" customWidth="1" outlineLevel="1"/>
    <col min="14" max="14" width="14.7109375" style="2" hidden="1" customWidth="1" outlineLevel="1"/>
    <col min="15" max="15" width="14.28515625" style="2" hidden="1" customWidth="1" outlineLevel="1"/>
    <col min="16" max="16" width="13.85546875" style="2" bestFit="1" customWidth="1" collapsed="1"/>
    <col min="17" max="16384" width="8.85546875" style="2"/>
  </cols>
  <sheetData>
    <row r="1" spans="1:18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8" ht="18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8" s="6" customFormat="1" ht="31.5" customHeight="1">
      <c r="A7" s="25" t="s">
        <v>0</v>
      </c>
      <c r="B7" s="21" t="s">
        <v>1</v>
      </c>
      <c r="C7" s="21" t="s">
        <v>2</v>
      </c>
      <c r="D7" s="21" t="s">
        <v>3</v>
      </c>
      <c r="E7" s="21" t="s">
        <v>26</v>
      </c>
      <c r="F7" s="27" t="s">
        <v>30</v>
      </c>
      <c r="G7" s="28"/>
      <c r="H7" s="29"/>
      <c r="I7" s="30" t="s">
        <v>31</v>
      </c>
      <c r="J7" s="30"/>
      <c r="K7" s="30"/>
      <c r="L7" s="30"/>
      <c r="M7" s="31" t="s">
        <v>28</v>
      </c>
      <c r="N7" s="23" t="s">
        <v>29</v>
      </c>
      <c r="O7" s="23" t="s">
        <v>32</v>
      </c>
    </row>
    <row r="8" spans="1:18" s="6" customFormat="1" ht="90" customHeight="1">
      <c r="A8" s="26"/>
      <c r="B8" s="21" t="s">
        <v>20</v>
      </c>
      <c r="C8" s="21" t="s">
        <v>20</v>
      </c>
      <c r="D8" s="21" t="s">
        <v>20</v>
      </c>
      <c r="E8" s="7" t="s">
        <v>20</v>
      </c>
      <c r="F8" s="7" t="s">
        <v>20</v>
      </c>
      <c r="G8" s="8" t="s">
        <v>33</v>
      </c>
      <c r="H8" s="7" t="s">
        <v>34</v>
      </c>
      <c r="I8" s="9" t="s">
        <v>21</v>
      </c>
      <c r="J8" s="8" t="s">
        <v>25</v>
      </c>
      <c r="K8" s="7" t="s">
        <v>20</v>
      </c>
      <c r="L8" s="9" t="s">
        <v>22</v>
      </c>
      <c r="M8" s="32"/>
      <c r="N8" s="23"/>
      <c r="O8" s="23"/>
    </row>
    <row r="9" spans="1:18" ht="36.75" customHeight="1">
      <c r="A9" s="10" t="s">
        <v>4</v>
      </c>
      <c r="B9" s="11">
        <v>19394942.539999999</v>
      </c>
      <c r="C9" s="12">
        <v>20063628.079999998</v>
      </c>
      <c r="D9" s="12">
        <v>17298531.879999999</v>
      </c>
      <c r="E9" s="11">
        <v>25173577.880000018</v>
      </c>
      <c r="F9" s="11">
        <v>23977900.010000005</v>
      </c>
      <c r="G9" s="11">
        <v>4400796.26</v>
      </c>
      <c r="H9" s="11">
        <f>+F9+G9</f>
        <v>28378696.270000003</v>
      </c>
      <c r="I9" s="12">
        <v>23100500</v>
      </c>
      <c r="J9" s="11">
        <v>5392659.8200000003</v>
      </c>
      <c r="K9" s="11">
        <v>2484254.7299999995</v>
      </c>
      <c r="L9" s="13">
        <f>+I9-J9-K9</f>
        <v>15223585.449999999</v>
      </c>
      <c r="M9" s="14">
        <f>+K9*100/I9</f>
        <v>10.754116707430573</v>
      </c>
      <c r="N9" s="14">
        <f>+L9*100/I9</f>
        <v>65.901540875738618</v>
      </c>
      <c r="O9" s="14">
        <f>+J9*100/I9</f>
        <v>23.344342416830806</v>
      </c>
      <c r="P9" s="15"/>
    </row>
    <row r="10" spans="1:18" ht="35.25" customHeight="1">
      <c r="A10" s="10" t="s">
        <v>5</v>
      </c>
      <c r="B10" s="11">
        <v>7928578.1799999997</v>
      </c>
      <c r="C10" s="12">
        <v>6305524.0099999998</v>
      </c>
      <c r="D10" s="12">
        <v>7627738.9000000004</v>
      </c>
      <c r="E10" s="11">
        <v>8700065.1799999997</v>
      </c>
      <c r="F10" s="11">
        <v>7039955.25</v>
      </c>
      <c r="G10" s="11">
        <v>0</v>
      </c>
      <c r="H10" s="11">
        <f t="shared" ref="H10:H38" si="0">+F10+G10</f>
        <v>7039955.25</v>
      </c>
      <c r="I10" s="12">
        <v>6800000</v>
      </c>
      <c r="J10" s="11">
        <v>1644695.2999999998</v>
      </c>
      <c r="K10" s="11">
        <v>2309088</v>
      </c>
      <c r="L10" s="13">
        <f>+I10-J10-K10</f>
        <v>2846216.7</v>
      </c>
      <c r="M10" s="14">
        <f>+K10*100/I10</f>
        <v>33.957176470588237</v>
      </c>
      <c r="N10" s="14">
        <f>+L10*100/I10</f>
        <v>41.856127941176467</v>
      </c>
      <c r="O10" s="14">
        <f t="shared" ref="O10:O37" si="1">+J10*100/I10</f>
        <v>24.186695588235288</v>
      </c>
      <c r="P10" s="15"/>
    </row>
    <row r="11" spans="1:18" ht="30.75">
      <c r="A11" s="10" t="s">
        <v>6</v>
      </c>
      <c r="B11" s="11">
        <v>5585125.0599999996</v>
      </c>
      <c r="C11" s="12">
        <v>5713577.3200000003</v>
      </c>
      <c r="D11" s="12">
        <v>4191944.87</v>
      </c>
      <c r="E11" s="11">
        <v>4661010.66</v>
      </c>
      <c r="F11" s="11">
        <v>4434430.21</v>
      </c>
      <c r="G11" s="11">
        <v>196500</v>
      </c>
      <c r="H11" s="11">
        <f t="shared" si="0"/>
        <v>4630930.21</v>
      </c>
      <c r="I11" s="12">
        <v>3825000</v>
      </c>
      <c r="J11" s="11">
        <v>778804.63</v>
      </c>
      <c r="K11" s="11">
        <v>780386.10000000009</v>
      </c>
      <c r="L11" s="13">
        <f t="shared" ref="L11:L36" si="2">+I11-J11-K11</f>
        <v>2265809.27</v>
      </c>
      <c r="M11" s="14">
        <f>+K11*100/I11</f>
        <v>20.402250980392161</v>
      </c>
      <c r="N11" s="14">
        <f>+L11*100/I11</f>
        <v>59.236843660130717</v>
      </c>
      <c r="O11" s="14">
        <f t="shared" si="1"/>
        <v>20.360905359477123</v>
      </c>
      <c r="P11" s="15"/>
      <c r="R11" s="15"/>
    </row>
    <row r="12" spans="1:18" ht="30.75">
      <c r="A12" s="16" t="s">
        <v>35</v>
      </c>
      <c r="B12" s="11">
        <v>290181.37</v>
      </c>
      <c r="C12" s="12">
        <v>300355.5</v>
      </c>
      <c r="D12" s="12">
        <v>197415.7</v>
      </c>
      <c r="E12" s="11">
        <v>219924.11000000004</v>
      </c>
      <c r="F12" s="11">
        <v>247832.30000000002</v>
      </c>
      <c r="G12" s="11">
        <v>0</v>
      </c>
      <c r="H12" s="11">
        <f t="shared" si="0"/>
        <v>247832.30000000002</v>
      </c>
      <c r="I12" s="12">
        <v>229500</v>
      </c>
      <c r="J12" s="11">
        <v>4622.3999999999996</v>
      </c>
      <c r="K12" s="11">
        <v>14513.85</v>
      </c>
      <c r="L12" s="13">
        <f t="shared" si="2"/>
        <v>210363.75</v>
      </c>
      <c r="M12" s="14">
        <f>+K12*100/I12</f>
        <v>6.3241176470588236</v>
      </c>
      <c r="N12" s="14">
        <f>+L12*100/I12</f>
        <v>91.661764705882348</v>
      </c>
      <c r="O12" s="14">
        <f t="shared" si="1"/>
        <v>2.0141176470588231</v>
      </c>
    </row>
    <row r="13" spans="1:18" ht="33" customHeight="1">
      <c r="A13" s="16" t="s">
        <v>36</v>
      </c>
      <c r="B13" s="11">
        <v>9998</v>
      </c>
      <c r="C13" s="12">
        <v>9990</v>
      </c>
      <c r="D13" s="12">
        <v>2880</v>
      </c>
      <c r="E13" s="11">
        <v>822</v>
      </c>
      <c r="F13" s="11">
        <v>0</v>
      </c>
      <c r="G13" s="11">
        <v>0</v>
      </c>
      <c r="H13" s="11">
        <f t="shared" si="0"/>
        <v>0</v>
      </c>
      <c r="I13" s="12">
        <v>8500</v>
      </c>
      <c r="J13" s="11">
        <v>0</v>
      </c>
      <c r="K13" s="11">
        <v>0</v>
      </c>
      <c r="L13" s="13">
        <f t="shared" si="2"/>
        <v>8500</v>
      </c>
      <c r="M13" s="14">
        <f>+K13*100/I13</f>
        <v>0</v>
      </c>
      <c r="N13" s="14">
        <f t="shared" ref="N13:N36" si="3">+L13*100/I13</f>
        <v>100</v>
      </c>
      <c r="O13" s="14">
        <f t="shared" si="1"/>
        <v>0</v>
      </c>
    </row>
    <row r="14" spans="1:18" ht="157.5" hidden="1" customHeight="1">
      <c r="A14" s="16" t="s">
        <v>23</v>
      </c>
      <c r="B14" s="11">
        <v>65595.75</v>
      </c>
      <c r="C14" s="12">
        <v>174490</v>
      </c>
      <c r="D14" s="12">
        <v>79621</v>
      </c>
      <c r="E14" s="11">
        <v>170895</v>
      </c>
      <c r="F14" s="11"/>
      <c r="G14" s="11">
        <v>0</v>
      </c>
      <c r="H14" s="11">
        <f t="shared" si="0"/>
        <v>0</v>
      </c>
      <c r="I14" s="12"/>
      <c r="J14" s="11"/>
      <c r="K14" s="11"/>
      <c r="L14" s="13">
        <f t="shared" si="2"/>
        <v>0</v>
      </c>
      <c r="M14" s="14" t="e">
        <f t="shared" ref="M14:M38" si="4">+K14*100/I14</f>
        <v>#DIV/0!</v>
      </c>
      <c r="N14" s="14" t="e">
        <f t="shared" si="3"/>
        <v>#DIV/0!</v>
      </c>
      <c r="O14" s="14" t="e">
        <f t="shared" si="1"/>
        <v>#DIV/0!</v>
      </c>
    </row>
    <row r="15" spans="1:18" ht="36" customHeight="1">
      <c r="A15" s="16" t="s">
        <v>37</v>
      </c>
      <c r="B15" s="11">
        <v>0</v>
      </c>
      <c r="C15" s="12">
        <v>990</v>
      </c>
      <c r="D15" s="12">
        <v>0</v>
      </c>
      <c r="E15" s="11">
        <v>2250</v>
      </c>
      <c r="F15" s="11">
        <v>0</v>
      </c>
      <c r="G15" s="11">
        <v>0</v>
      </c>
      <c r="H15" s="11">
        <f t="shared" si="0"/>
        <v>0</v>
      </c>
      <c r="I15" s="12">
        <v>42500</v>
      </c>
      <c r="J15" s="11">
        <v>0</v>
      </c>
      <c r="K15" s="11">
        <v>10048</v>
      </c>
      <c r="L15" s="13">
        <f t="shared" si="2"/>
        <v>32452</v>
      </c>
      <c r="M15" s="14">
        <f>+K15*100/I15</f>
        <v>23.642352941176469</v>
      </c>
      <c r="N15" s="14">
        <f>+L15*100/I15</f>
        <v>76.357647058823531</v>
      </c>
      <c r="O15" s="14">
        <f t="shared" si="1"/>
        <v>0</v>
      </c>
    </row>
    <row r="16" spans="1:18" ht="36" customHeight="1">
      <c r="A16" s="16" t="s">
        <v>38</v>
      </c>
      <c r="B16" s="11">
        <v>3646</v>
      </c>
      <c r="C16" s="12">
        <v>8702</v>
      </c>
      <c r="D16" s="12">
        <v>6348</v>
      </c>
      <c r="E16" s="11">
        <v>6299</v>
      </c>
      <c r="F16" s="11">
        <v>12860</v>
      </c>
      <c r="G16" s="11">
        <v>0</v>
      </c>
      <c r="H16" s="11">
        <f t="shared" si="0"/>
        <v>12860</v>
      </c>
      <c r="I16" s="12">
        <v>42500</v>
      </c>
      <c r="J16" s="11">
        <v>0</v>
      </c>
      <c r="K16" s="11">
        <v>0</v>
      </c>
      <c r="L16" s="13">
        <f t="shared" si="2"/>
        <v>42500</v>
      </c>
      <c r="M16" s="14">
        <f t="shared" si="4"/>
        <v>0</v>
      </c>
      <c r="N16" s="14">
        <f t="shared" si="3"/>
        <v>100</v>
      </c>
      <c r="O16" s="14">
        <f t="shared" si="1"/>
        <v>0</v>
      </c>
    </row>
    <row r="17" spans="1:15" ht="30.75">
      <c r="A17" s="16" t="s">
        <v>39</v>
      </c>
      <c r="B17" s="11">
        <v>449909.8</v>
      </c>
      <c r="C17" s="12">
        <v>427062.27</v>
      </c>
      <c r="D17" s="12">
        <v>307173.65000000002</v>
      </c>
      <c r="E17" s="11">
        <v>289721.86</v>
      </c>
      <c r="F17" s="11">
        <v>297671.19999999995</v>
      </c>
      <c r="G17" s="11">
        <v>0</v>
      </c>
      <c r="H17" s="11">
        <f t="shared" si="0"/>
        <v>297671.19999999995</v>
      </c>
      <c r="I17" s="12">
        <v>272000</v>
      </c>
      <c r="J17" s="11">
        <v>129875.82</v>
      </c>
      <c r="K17" s="11">
        <v>2610.8000000000002</v>
      </c>
      <c r="L17" s="13">
        <f t="shared" si="2"/>
        <v>139513.38</v>
      </c>
      <c r="M17" s="14">
        <f>+K17*100/I17</f>
        <v>0.95985294117647069</v>
      </c>
      <c r="N17" s="14">
        <f>+L17*100/I17</f>
        <v>51.291683823529411</v>
      </c>
      <c r="O17" s="14">
        <f t="shared" si="1"/>
        <v>47.748463235294118</v>
      </c>
    </row>
    <row r="18" spans="1:15" ht="61.5">
      <c r="A18" s="16" t="s">
        <v>40</v>
      </c>
      <c r="B18" s="11">
        <v>2351</v>
      </c>
      <c r="C18" s="12">
        <v>0</v>
      </c>
      <c r="D18" s="12">
        <v>0</v>
      </c>
      <c r="E18" s="11">
        <v>460</v>
      </c>
      <c r="F18" s="11">
        <v>6809</v>
      </c>
      <c r="G18" s="11">
        <v>0</v>
      </c>
      <c r="H18" s="11">
        <f t="shared" si="0"/>
        <v>6809</v>
      </c>
      <c r="I18" s="12">
        <v>8500</v>
      </c>
      <c r="J18" s="11">
        <v>0</v>
      </c>
      <c r="K18" s="11">
        <v>0</v>
      </c>
      <c r="L18" s="13">
        <f t="shared" si="2"/>
        <v>8500</v>
      </c>
      <c r="M18" s="14">
        <f t="shared" si="4"/>
        <v>0</v>
      </c>
      <c r="N18" s="14">
        <f t="shared" si="3"/>
        <v>100</v>
      </c>
      <c r="O18" s="14">
        <f t="shared" si="1"/>
        <v>0</v>
      </c>
    </row>
    <row r="19" spans="1:15" ht="32.25" customHeight="1">
      <c r="A19" s="10" t="s">
        <v>41</v>
      </c>
      <c r="B19" s="11">
        <v>5141</v>
      </c>
      <c r="C19" s="12">
        <v>7455</v>
      </c>
      <c r="D19" s="12">
        <v>0</v>
      </c>
      <c r="E19" s="11">
        <v>0</v>
      </c>
      <c r="F19" s="11">
        <v>0</v>
      </c>
      <c r="G19" s="11">
        <v>0</v>
      </c>
      <c r="H19" s="11">
        <f t="shared" si="0"/>
        <v>0</v>
      </c>
      <c r="I19" s="12">
        <v>17000</v>
      </c>
      <c r="J19" s="11">
        <v>0</v>
      </c>
      <c r="K19" s="11">
        <v>0</v>
      </c>
      <c r="L19" s="13">
        <f t="shared" si="2"/>
        <v>17000</v>
      </c>
      <c r="M19" s="14">
        <f t="shared" si="4"/>
        <v>0</v>
      </c>
      <c r="N19" s="14">
        <f t="shared" si="3"/>
        <v>100</v>
      </c>
      <c r="O19" s="14">
        <f t="shared" si="1"/>
        <v>0</v>
      </c>
    </row>
    <row r="20" spans="1:15" ht="32.25" customHeight="1">
      <c r="A20" s="10" t="s">
        <v>27</v>
      </c>
      <c r="B20" s="11">
        <v>1540286.35</v>
      </c>
      <c r="C20" s="12">
        <v>1968284.66</v>
      </c>
      <c r="D20" s="12">
        <v>1231156.28</v>
      </c>
      <c r="E20" s="11">
        <v>1098241.7599999998</v>
      </c>
      <c r="F20" s="11">
        <v>2077841.28</v>
      </c>
      <c r="G20" s="11">
        <v>175310</v>
      </c>
      <c r="H20" s="11">
        <f t="shared" si="0"/>
        <v>2253151.2800000003</v>
      </c>
      <c r="I20" s="12">
        <v>1870000</v>
      </c>
      <c r="J20" s="11">
        <v>811144</v>
      </c>
      <c r="K20" s="11">
        <v>189219</v>
      </c>
      <c r="L20" s="13">
        <f t="shared" si="2"/>
        <v>869637</v>
      </c>
      <c r="M20" s="14">
        <f>+K20*100/I20</f>
        <v>10.118663101604279</v>
      </c>
      <c r="N20" s="14">
        <f>+L20*100/I20</f>
        <v>46.504652406417115</v>
      </c>
      <c r="O20" s="14">
        <f t="shared" si="1"/>
        <v>43.376684491978608</v>
      </c>
    </row>
    <row r="21" spans="1:15" ht="157.5" hidden="1" customHeight="1">
      <c r="A21" s="10" t="s">
        <v>7</v>
      </c>
      <c r="B21" s="11">
        <v>0</v>
      </c>
      <c r="C21" s="12">
        <v>2966</v>
      </c>
      <c r="D21" s="12">
        <v>3285</v>
      </c>
      <c r="E21" s="11">
        <v>3885</v>
      </c>
      <c r="F21" s="11"/>
      <c r="G21" s="11"/>
      <c r="H21" s="11">
        <f t="shared" si="0"/>
        <v>0</v>
      </c>
      <c r="I21" s="12"/>
      <c r="J21" s="11"/>
      <c r="K21" s="11"/>
      <c r="L21" s="13">
        <f t="shared" si="2"/>
        <v>0</v>
      </c>
      <c r="M21" s="14" t="e">
        <f t="shared" si="4"/>
        <v>#DIV/0!</v>
      </c>
      <c r="N21" s="14" t="e">
        <f t="shared" si="3"/>
        <v>#DIV/0!</v>
      </c>
      <c r="O21" s="14" t="e">
        <f t="shared" si="1"/>
        <v>#DIV/0!</v>
      </c>
    </row>
    <row r="22" spans="1:15" ht="131.25" hidden="1" customHeight="1">
      <c r="A22" s="10" t="s">
        <v>8</v>
      </c>
      <c r="B22" s="11">
        <v>5307</v>
      </c>
      <c r="C22" s="12">
        <v>20813.3</v>
      </c>
      <c r="D22" s="12">
        <v>0</v>
      </c>
      <c r="E22" s="11"/>
      <c r="F22" s="11"/>
      <c r="G22" s="11"/>
      <c r="H22" s="11">
        <f t="shared" si="0"/>
        <v>0</v>
      </c>
      <c r="I22" s="12"/>
      <c r="J22" s="11"/>
      <c r="K22" s="11"/>
      <c r="L22" s="13">
        <f t="shared" si="2"/>
        <v>0</v>
      </c>
      <c r="M22" s="14" t="e">
        <f t="shared" si="4"/>
        <v>#DIV/0!</v>
      </c>
      <c r="N22" s="14" t="e">
        <f t="shared" si="3"/>
        <v>#DIV/0!</v>
      </c>
      <c r="O22" s="14" t="e">
        <f t="shared" si="1"/>
        <v>#DIV/0!</v>
      </c>
    </row>
    <row r="23" spans="1:15" ht="78.75" hidden="1" customHeight="1">
      <c r="A23" s="10" t="s">
        <v>9</v>
      </c>
      <c r="B23" s="11">
        <v>12130</v>
      </c>
      <c r="C23" s="12">
        <v>4370</v>
      </c>
      <c r="D23" s="12">
        <v>0</v>
      </c>
      <c r="E23" s="11"/>
      <c r="F23" s="11"/>
      <c r="G23" s="11"/>
      <c r="H23" s="11">
        <f t="shared" si="0"/>
        <v>0</v>
      </c>
      <c r="I23" s="12"/>
      <c r="J23" s="11"/>
      <c r="K23" s="11"/>
      <c r="L23" s="13">
        <f t="shared" si="2"/>
        <v>0</v>
      </c>
      <c r="M23" s="14" t="e">
        <f t="shared" si="4"/>
        <v>#DIV/0!</v>
      </c>
      <c r="N23" s="14" t="e">
        <f t="shared" si="3"/>
        <v>#DIV/0!</v>
      </c>
      <c r="O23" s="14" t="e">
        <f t="shared" si="1"/>
        <v>#DIV/0!</v>
      </c>
    </row>
    <row r="24" spans="1:15" ht="30.75">
      <c r="A24" s="10" t="s">
        <v>10</v>
      </c>
      <c r="B24" s="11">
        <v>145294.6</v>
      </c>
      <c r="C24" s="12">
        <v>143524.67000000001</v>
      </c>
      <c r="D24" s="12">
        <v>174228.25</v>
      </c>
      <c r="E24" s="11">
        <v>128120</v>
      </c>
      <c r="F24" s="11">
        <v>149838.6</v>
      </c>
      <c r="G24" s="11">
        <v>1605</v>
      </c>
      <c r="H24" s="11">
        <f t="shared" si="0"/>
        <v>151443.6</v>
      </c>
      <c r="I24" s="12">
        <v>161500</v>
      </c>
      <c r="J24" s="11">
        <v>80</v>
      </c>
      <c r="K24" s="11">
        <v>1484</v>
      </c>
      <c r="L24" s="13">
        <f t="shared" si="2"/>
        <v>159936</v>
      </c>
      <c r="M24" s="14">
        <f>+K24*100/I24</f>
        <v>0.91888544891640866</v>
      </c>
      <c r="N24" s="14">
        <f>+L24*100/I24</f>
        <v>99.031578947368416</v>
      </c>
      <c r="O24" s="14">
        <f t="shared" si="1"/>
        <v>4.9535603715170282E-2</v>
      </c>
    </row>
    <row r="25" spans="1:15" ht="33" hidden="1" customHeight="1">
      <c r="A25" s="10" t="s">
        <v>11</v>
      </c>
      <c r="B25" s="11">
        <v>455161.95</v>
      </c>
      <c r="C25" s="12">
        <v>264130.76</v>
      </c>
      <c r="D25" s="12">
        <v>38479</v>
      </c>
      <c r="E25" s="11">
        <v>34605.5</v>
      </c>
      <c r="F25" s="11">
        <v>0</v>
      </c>
      <c r="G25" s="11">
        <v>0</v>
      </c>
      <c r="H25" s="11">
        <f t="shared" si="0"/>
        <v>0</v>
      </c>
      <c r="I25" s="12">
        <v>0</v>
      </c>
      <c r="J25" s="11">
        <v>0</v>
      </c>
      <c r="K25" s="11">
        <v>0</v>
      </c>
      <c r="L25" s="13">
        <f t="shared" si="2"/>
        <v>0</v>
      </c>
      <c r="M25" s="14">
        <v>0</v>
      </c>
      <c r="N25" s="14">
        <v>0</v>
      </c>
      <c r="O25" s="14">
        <v>0</v>
      </c>
    </row>
    <row r="26" spans="1:15" ht="30.75">
      <c r="A26" s="10" t="s">
        <v>42</v>
      </c>
      <c r="B26" s="11">
        <v>0</v>
      </c>
      <c r="C26" s="12">
        <v>0</v>
      </c>
      <c r="D26" s="12">
        <v>1010</v>
      </c>
      <c r="E26" s="11">
        <v>22835</v>
      </c>
      <c r="F26" s="11">
        <v>25038</v>
      </c>
      <c r="G26" s="11">
        <v>0</v>
      </c>
      <c r="H26" s="11">
        <f t="shared" si="0"/>
        <v>25038</v>
      </c>
      <c r="I26" s="12">
        <v>34000</v>
      </c>
      <c r="J26" s="12">
        <v>550</v>
      </c>
      <c r="K26" s="11">
        <v>5223</v>
      </c>
      <c r="L26" s="13">
        <f t="shared" si="2"/>
        <v>28227</v>
      </c>
      <c r="M26" s="14">
        <f>+K26*100/I26</f>
        <v>15.361764705882353</v>
      </c>
      <c r="N26" s="14">
        <f>+L26*100/I26</f>
        <v>83.020588235294113</v>
      </c>
      <c r="O26" s="14">
        <f t="shared" si="1"/>
        <v>1.6176470588235294</v>
      </c>
    </row>
    <row r="27" spans="1:15" ht="30.75">
      <c r="A27" s="10" t="s">
        <v>43</v>
      </c>
      <c r="B27" s="11">
        <v>0</v>
      </c>
      <c r="C27" s="12">
        <v>29403</v>
      </c>
      <c r="D27" s="12">
        <v>40554.449999999997</v>
      </c>
      <c r="E27" s="11">
        <v>52979</v>
      </c>
      <c r="F27" s="11">
        <v>84075</v>
      </c>
      <c r="G27" s="11">
        <v>0</v>
      </c>
      <c r="H27" s="11">
        <f t="shared" si="0"/>
        <v>84075</v>
      </c>
      <c r="I27" s="12">
        <v>76500</v>
      </c>
      <c r="J27" s="12">
        <v>0</v>
      </c>
      <c r="K27" s="11">
        <v>3402.6</v>
      </c>
      <c r="L27" s="13">
        <f t="shared" si="2"/>
        <v>73097.399999999994</v>
      </c>
      <c r="M27" s="14">
        <f>+K27*100/I27</f>
        <v>4.4478431372549023</v>
      </c>
      <c r="N27" s="14">
        <f>+L27*100/I27</f>
        <v>95.552156862745079</v>
      </c>
      <c r="O27" s="14">
        <f t="shared" si="1"/>
        <v>0</v>
      </c>
    </row>
    <row r="28" spans="1:15" ht="30.75">
      <c r="A28" s="10" t="s">
        <v>44</v>
      </c>
      <c r="B28" s="11">
        <v>413606</v>
      </c>
      <c r="C28" s="12">
        <v>93153.59</v>
      </c>
      <c r="D28" s="12">
        <v>158942.25</v>
      </c>
      <c r="E28" s="11">
        <v>63828</v>
      </c>
      <c r="F28" s="11">
        <v>75121</v>
      </c>
      <c r="G28" s="11">
        <v>0</v>
      </c>
      <c r="H28" s="11">
        <f t="shared" si="0"/>
        <v>75121</v>
      </c>
      <c r="I28" s="12">
        <v>110500</v>
      </c>
      <c r="J28" s="11">
        <v>0</v>
      </c>
      <c r="K28" s="11">
        <v>50352.7</v>
      </c>
      <c r="L28" s="13">
        <f t="shared" si="2"/>
        <v>60147.3</v>
      </c>
      <c r="M28" s="14">
        <f>+K28*100/I28</f>
        <v>45.568054298642537</v>
      </c>
      <c r="N28" s="14">
        <f>+L28*100/I28</f>
        <v>54.431945701357463</v>
      </c>
      <c r="O28" s="14">
        <f t="shared" si="1"/>
        <v>0</v>
      </c>
    </row>
    <row r="29" spans="1:15" ht="61.5">
      <c r="A29" s="10" t="s">
        <v>45</v>
      </c>
      <c r="B29" s="11">
        <v>0</v>
      </c>
      <c r="C29" s="12">
        <v>0</v>
      </c>
      <c r="D29" s="12">
        <v>0</v>
      </c>
      <c r="E29" s="11">
        <v>169432</v>
      </c>
      <c r="F29" s="11">
        <v>92180</v>
      </c>
      <c r="G29" s="11">
        <v>0</v>
      </c>
      <c r="H29" s="11">
        <f t="shared" si="0"/>
        <v>92180</v>
      </c>
      <c r="I29" s="12">
        <v>59700</v>
      </c>
      <c r="J29" s="11">
        <v>21990</v>
      </c>
      <c r="K29" s="11">
        <v>0</v>
      </c>
      <c r="L29" s="13">
        <f t="shared" si="2"/>
        <v>37710</v>
      </c>
      <c r="M29" s="14">
        <f t="shared" si="4"/>
        <v>0</v>
      </c>
      <c r="N29" s="14">
        <f>+L29*100/I29</f>
        <v>63.165829145728644</v>
      </c>
      <c r="O29" s="14">
        <f t="shared" si="1"/>
        <v>36.834170854271356</v>
      </c>
    </row>
    <row r="30" spans="1:15" ht="35.25" customHeight="1">
      <c r="A30" s="10" t="s">
        <v>12</v>
      </c>
      <c r="B30" s="11">
        <v>7543</v>
      </c>
      <c r="C30" s="12">
        <v>11645</v>
      </c>
      <c r="D30" s="12">
        <v>13062</v>
      </c>
      <c r="E30" s="11">
        <v>9078.01</v>
      </c>
      <c r="F30" s="11">
        <v>198959.99000000002</v>
      </c>
      <c r="G30" s="11">
        <v>0</v>
      </c>
      <c r="H30" s="11">
        <f t="shared" si="0"/>
        <v>198959.99000000002</v>
      </c>
      <c r="I30" s="12">
        <v>238000</v>
      </c>
      <c r="J30" s="11">
        <v>0</v>
      </c>
      <c r="K30" s="11">
        <v>11178</v>
      </c>
      <c r="L30" s="13">
        <f t="shared" si="2"/>
        <v>226822</v>
      </c>
      <c r="M30" s="14">
        <f>+K30*100/I30</f>
        <v>4.6966386554621851</v>
      </c>
      <c r="N30" s="14">
        <f>+L30*100/I30</f>
        <v>95.303361344537819</v>
      </c>
      <c r="O30" s="14">
        <f t="shared" si="1"/>
        <v>0</v>
      </c>
    </row>
    <row r="31" spans="1:15" ht="78.75" hidden="1" customHeight="1">
      <c r="A31" s="10" t="s">
        <v>13</v>
      </c>
      <c r="B31" s="11">
        <v>181706</v>
      </c>
      <c r="C31" s="12">
        <v>145016.20000000001</v>
      </c>
      <c r="D31" s="12">
        <v>200000</v>
      </c>
      <c r="E31" s="11">
        <v>131494.77000000002</v>
      </c>
      <c r="F31" s="11"/>
      <c r="G31" s="11">
        <v>0</v>
      </c>
      <c r="H31" s="11">
        <f t="shared" si="0"/>
        <v>0</v>
      </c>
      <c r="I31" s="12"/>
      <c r="J31" s="11"/>
      <c r="K31" s="11"/>
      <c r="L31" s="13">
        <f t="shared" si="2"/>
        <v>0</v>
      </c>
      <c r="M31" s="14" t="e">
        <f t="shared" si="4"/>
        <v>#DIV/0!</v>
      </c>
      <c r="N31" s="14" t="e">
        <f t="shared" si="3"/>
        <v>#DIV/0!</v>
      </c>
      <c r="O31" s="14" t="e">
        <f t="shared" si="1"/>
        <v>#DIV/0!</v>
      </c>
    </row>
    <row r="32" spans="1:15" ht="30.75">
      <c r="A32" s="10" t="s">
        <v>46</v>
      </c>
      <c r="B32" s="12">
        <v>0</v>
      </c>
      <c r="C32" s="12">
        <v>0</v>
      </c>
      <c r="D32" s="12">
        <v>0</v>
      </c>
      <c r="E32" s="11">
        <v>0</v>
      </c>
      <c r="F32" s="11">
        <v>3900</v>
      </c>
      <c r="G32" s="11">
        <v>0</v>
      </c>
      <c r="H32" s="11">
        <f t="shared" si="0"/>
        <v>3900</v>
      </c>
      <c r="I32" s="12">
        <v>5100</v>
      </c>
      <c r="J32" s="11">
        <v>0</v>
      </c>
      <c r="K32" s="11">
        <v>0</v>
      </c>
      <c r="L32" s="13">
        <f t="shared" si="2"/>
        <v>5100</v>
      </c>
      <c r="M32" s="14">
        <f t="shared" si="4"/>
        <v>0</v>
      </c>
      <c r="N32" s="14">
        <f t="shared" si="3"/>
        <v>100</v>
      </c>
      <c r="O32" s="14">
        <f t="shared" si="1"/>
        <v>0</v>
      </c>
    </row>
    <row r="33" spans="1:15" ht="36" customHeight="1">
      <c r="A33" s="10" t="s">
        <v>14</v>
      </c>
      <c r="B33" s="11">
        <v>0</v>
      </c>
      <c r="C33" s="12">
        <v>5803</v>
      </c>
      <c r="D33" s="12">
        <v>4851</v>
      </c>
      <c r="E33" s="11">
        <v>1903</v>
      </c>
      <c r="F33" s="11">
        <v>800</v>
      </c>
      <c r="G33" s="11">
        <v>0</v>
      </c>
      <c r="H33" s="11">
        <f t="shared" si="0"/>
        <v>800</v>
      </c>
      <c r="I33" s="12">
        <v>4700</v>
      </c>
      <c r="J33" s="11">
        <v>0</v>
      </c>
      <c r="K33" s="11">
        <v>1604</v>
      </c>
      <c r="L33" s="13">
        <f t="shared" si="2"/>
        <v>3096</v>
      </c>
      <c r="M33" s="14">
        <f t="shared" si="4"/>
        <v>34.127659574468083</v>
      </c>
      <c r="N33" s="14">
        <f>+L33*100/I33</f>
        <v>65.872340425531917</v>
      </c>
      <c r="O33" s="14">
        <f t="shared" si="1"/>
        <v>0</v>
      </c>
    </row>
    <row r="34" spans="1:15" ht="33" customHeight="1">
      <c r="A34" s="10" t="s">
        <v>15</v>
      </c>
      <c r="B34" s="11">
        <v>2905</v>
      </c>
      <c r="C34" s="12">
        <v>2096</v>
      </c>
      <c r="D34" s="12">
        <v>2715</v>
      </c>
      <c r="E34" s="11">
        <v>660</v>
      </c>
      <c r="F34" s="11">
        <v>1370</v>
      </c>
      <c r="G34" s="11">
        <v>0</v>
      </c>
      <c r="H34" s="11">
        <f t="shared" si="0"/>
        <v>1370</v>
      </c>
      <c r="I34" s="12">
        <v>6800</v>
      </c>
      <c r="J34" s="11">
        <v>0</v>
      </c>
      <c r="K34" s="11">
        <v>0</v>
      </c>
      <c r="L34" s="13">
        <f t="shared" si="2"/>
        <v>6800</v>
      </c>
      <c r="M34" s="14">
        <f t="shared" si="4"/>
        <v>0</v>
      </c>
      <c r="N34" s="14">
        <f t="shared" si="3"/>
        <v>100</v>
      </c>
      <c r="O34" s="14">
        <f t="shared" si="1"/>
        <v>0</v>
      </c>
    </row>
    <row r="35" spans="1:15" ht="33" customHeight="1">
      <c r="A35" s="10" t="s">
        <v>16</v>
      </c>
      <c r="B35" s="11">
        <v>663578.07999999996</v>
      </c>
      <c r="C35" s="12">
        <v>787064.22</v>
      </c>
      <c r="D35" s="12">
        <v>798998.8</v>
      </c>
      <c r="E35" s="11">
        <v>782042.38</v>
      </c>
      <c r="F35" s="11">
        <v>849589.88000000012</v>
      </c>
      <c r="G35" s="11">
        <v>0</v>
      </c>
      <c r="H35" s="11">
        <f t="shared" si="0"/>
        <v>849589.88000000012</v>
      </c>
      <c r="I35" s="12">
        <v>765000</v>
      </c>
      <c r="J35" s="11">
        <v>438794</v>
      </c>
      <c r="K35" s="11">
        <v>141934</v>
      </c>
      <c r="L35" s="13">
        <f>+I35-J35-K35</f>
        <v>184272</v>
      </c>
      <c r="M35" s="14">
        <f t="shared" si="4"/>
        <v>18.55346405228758</v>
      </c>
      <c r="N35" s="14">
        <f>+L35*100/I35</f>
        <v>24.0878431372549</v>
      </c>
      <c r="O35" s="14">
        <f t="shared" si="1"/>
        <v>57.358692810457519</v>
      </c>
    </row>
    <row r="36" spans="1:15" ht="34.5" customHeight="1">
      <c r="A36" s="10" t="s">
        <v>17</v>
      </c>
      <c r="B36" s="11">
        <v>47560.66</v>
      </c>
      <c r="C36" s="12">
        <v>32688.41</v>
      </c>
      <c r="D36" s="12">
        <v>28656.33</v>
      </c>
      <c r="E36" s="11">
        <v>103194.69</v>
      </c>
      <c r="F36" s="11">
        <v>163971.71000000002</v>
      </c>
      <c r="G36" s="11">
        <v>0</v>
      </c>
      <c r="H36" s="11">
        <f t="shared" si="0"/>
        <v>163971.71000000002</v>
      </c>
      <c r="I36" s="12">
        <v>116200</v>
      </c>
      <c r="J36" s="11">
        <v>0</v>
      </c>
      <c r="K36" s="11">
        <v>0</v>
      </c>
      <c r="L36" s="12">
        <f t="shared" si="2"/>
        <v>116200</v>
      </c>
      <c r="M36" s="14">
        <f t="shared" si="4"/>
        <v>0</v>
      </c>
      <c r="N36" s="14">
        <f t="shared" si="3"/>
        <v>100</v>
      </c>
      <c r="O36" s="14">
        <f t="shared" si="1"/>
        <v>0</v>
      </c>
    </row>
    <row r="37" spans="1:15" ht="33" customHeight="1">
      <c r="A37" s="10" t="s">
        <v>18</v>
      </c>
      <c r="B37" s="11">
        <v>358192.9</v>
      </c>
      <c r="C37" s="12">
        <v>348416.9</v>
      </c>
      <c r="D37" s="12">
        <v>264893</v>
      </c>
      <c r="E37" s="11">
        <v>191974</v>
      </c>
      <c r="F37" s="11">
        <v>177245.97</v>
      </c>
      <c r="G37" s="11">
        <v>0</v>
      </c>
      <c r="H37" s="11">
        <f t="shared" si="0"/>
        <v>177245.97</v>
      </c>
      <c r="I37" s="12">
        <v>170000</v>
      </c>
      <c r="J37" s="11">
        <v>10750</v>
      </c>
      <c r="K37" s="12">
        <v>66423</v>
      </c>
      <c r="L37" s="13">
        <f>+I37-K37-J37</f>
        <v>92827</v>
      </c>
      <c r="M37" s="14">
        <f t="shared" si="4"/>
        <v>39.072352941176469</v>
      </c>
      <c r="N37" s="14">
        <f>+L37*100/I37</f>
        <v>54.604117647058821</v>
      </c>
      <c r="O37" s="14">
        <f t="shared" si="1"/>
        <v>6.3235294117647056</v>
      </c>
    </row>
    <row r="38" spans="1:15" s="19" customFormat="1" ht="43.5" customHeight="1">
      <c r="A38" s="9" t="s">
        <v>19</v>
      </c>
      <c r="B38" s="17">
        <f t="shared" ref="B38:E38" si="5">SUM(B9:B37)</f>
        <v>37568740.239999995</v>
      </c>
      <c r="C38" s="17">
        <f t="shared" si="5"/>
        <v>36871149.889999993</v>
      </c>
      <c r="D38" s="17">
        <f t="shared" si="5"/>
        <v>32672485.359999999</v>
      </c>
      <c r="E38" s="17">
        <f t="shared" si="5"/>
        <v>42019298.800000012</v>
      </c>
      <c r="F38" s="17">
        <f>SUM(F9:F37)</f>
        <v>39917389.400000013</v>
      </c>
      <c r="G38" s="17">
        <f>SUM(G9:G37)</f>
        <v>4774211.26</v>
      </c>
      <c r="H38" s="17">
        <f t="shared" si="0"/>
        <v>44691600.660000011</v>
      </c>
      <c r="I38" s="17">
        <f>SUM(I9:I37)</f>
        <v>37964000</v>
      </c>
      <c r="J38" s="17">
        <f>SUM(J9:J37)</f>
        <v>9233965.9700000007</v>
      </c>
      <c r="K38" s="17">
        <f>SUM(K9:K37)</f>
        <v>6071721.7799999993</v>
      </c>
      <c r="L38" s="17">
        <f>+I38-J38-K38</f>
        <v>22658312.25</v>
      </c>
      <c r="M38" s="18">
        <f t="shared" si="4"/>
        <v>15.993366821199027</v>
      </c>
      <c r="N38" s="18">
        <f>+L38*100/I38</f>
        <v>59.683679933621328</v>
      </c>
      <c r="O38" s="18">
        <f>+J38*100/I38</f>
        <v>24.322953245179647</v>
      </c>
    </row>
    <row r="39" spans="1:15" ht="42" customHeight="1">
      <c r="A39" s="24" t="s">
        <v>49</v>
      </c>
      <c r="B39" s="24"/>
      <c r="H39" s="15"/>
      <c r="M39" s="3"/>
      <c r="N39" s="3"/>
    </row>
    <row r="40" spans="1:15">
      <c r="N40" s="15"/>
    </row>
    <row r="41" spans="1:15">
      <c r="A41" s="1"/>
      <c r="I41" s="2"/>
      <c r="J41" s="2"/>
      <c r="K41" s="2"/>
      <c r="L41" s="3"/>
    </row>
    <row r="42" spans="1:15">
      <c r="A42" s="1"/>
      <c r="I42" s="2"/>
      <c r="J42" s="3"/>
      <c r="K42" s="15"/>
      <c r="L42" s="15"/>
      <c r="M42" s="15"/>
    </row>
    <row r="43" spans="1:15">
      <c r="A43" s="2"/>
      <c r="I43" s="2"/>
      <c r="J43" s="2"/>
      <c r="K43" s="2"/>
      <c r="L43" s="2"/>
    </row>
    <row r="44" spans="1:15">
      <c r="A44" s="2"/>
      <c r="I44" s="2"/>
      <c r="J44" s="2"/>
      <c r="K44" s="2"/>
      <c r="L44" s="2"/>
    </row>
    <row r="45" spans="1:15">
      <c r="A45" s="2"/>
      <c r="I45" s="2"/>
      <c r="J45" s="2"/>
      <c r="K45" s="2"/>
      <c r="L45" s="2"/>
    </row>
    <row r="46" spans="1:15">
      <c r="A46" s="2"/>
      <c r="I46" s="2"/>
      <c r="J46" s="2"/>
      <c r="K46" s="2"/>
      <c r="L46" s="2"/>
    </row>
    <row r="47" spans="1:15">
      <c r="A47" s="4"/>
      <c r="I47" s="2"/>
      <c r="J47" s="2"/>
      <c r="K47" s="2"/>
      <c r="L47" s="2"/>
    </row>
    <row r="48" spans="1:15">
      <c r="A48" s="2"/>
      <c r="I48" s="2"/>
      <c r="J48" s="2"/>
      <c r="K48" s="2"/>
      <c r="L48" s="2"/>
    </row>
    <row r="49" spans="1:12">
      <c r="A49" s="15"/>
      <c r="I49" s="2"/>
      <c r="J49" s="2"/>
      <c r="K49" s="2"/>
      <c r="L49" s="2"/>
    </row>
    <row r="50" spans="1:12">
      <c r="A50" s="2"/>
      <c r="I50" s="2"/>
      <c r="J50" s="2"/>
      <c r="K50" s="2"/>
      <c r="L50" s="2"/>
    </row>
    <row r="51" spans="1:12">
      <c r="A51" s="2"/>
      <c r="I51" s="2"/>
      <c r="J51" s="2"/>
      <c r="K51" s="2"/>
      <c r="L51" s="2"/>
    </row>
    <row r="52" spans="1:12">
      <c r="A52" s="2"/>
      <c r="I52" s="2"/>
      <c r="J52" s="2"/>
      <c r="K52" s="2"/>
      <c r="L52" s="2"/>
    </row>
    <row r="53" spans="1:12">
      <c r="A53" s="2"/>
      <c r="I53" s="2"/>
      <c r="J53" s="2"/>
      <c r="K53" s="2"/>
      <c r="L53" s="2"/>
    </row>
    <row r="54" spans="1:12">
      <c r="A54" s="2"/>
      <c r="I54" s="2"/>
      <c r="J54" s="2"/>
      <c r="K54" s="2"/>
      <c r="L54" s="2"/>
    </row>
    <row r="55" spans="1:12">
      <c r="A55" s="2"/>
      <c r="I55" s="2"/>
      <c r="J55" s="2"/>
      <c r="K55" s="2"/>
      <c r="L55" s="2"/>
    </row>
    <row r="56" spans="1:12">
      <c r="A56" s="2"/>
      <c r="I56" s="2"/>
      <c r="J56" s="2"/>
      <c r="K56" s="2"/>
      <c r="L56" s="2"/>
    </row>
    <row r="57" spans="1:12">
      <c r="A57" s="1"/>
      <c r="I57" s="2"/>
      <c r="J57" s="2"/>
      <c r="K57" s="2"/>
      <c r="L57" s="2"/>
    </row>
    <row r="58" spans="1:12">
      <c r="L58" s="2"/>
    </row>
    <row r="59" spans="1:12">
      <c r="L59" s="2"/>
    </row>
  </sheetData>
  <mergeCells count="7">
    <mergeCell ref="N7:N8"/>
    <mergeCell ref="O7:O8"/>
    <mergeCell ref="A39:B39"/>
    <mergeCell ref="A7:A8"/>
    <mergeCell ref="F7:H7"/>
    <mergeCell ref="I7:L7"/>
    <mergeCell ref="M7:M8"/>
  </mergeCells>
  <conditionalFormatting sqref="K9:K3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78EBD-B45F-4905-854D-90B1041B8164}">
  <dimension ref="A1:R59"/>
  <sheetViews>
    <sheetView tabSelected="1" zoomScale="70" zoomScaleNormal="70" workbookViewId="0">
      <selection activeCell="A39" sqref="A39:B39"/>
    </sheetView>
  </sheetViews>
  <sheetFormatPr defaultColWidth="8.85546875" defaultRowHeight="21" outlineLevelCol="1"/>
  <cols>
    <col min="1" max="1" width="64.7109375" style="20" customWidth="1"/>
    <col min="2" max="4" width="24.42578125" style="2" hidden="1" customWidth="1" outlineLevel="1"/>
    <col min="5" max="5" width="26.85546875" style="2" customWidth="1" collapsed="1"/>
    <col min="6" max="6" width="27.7109375" style="2" customWidth="1"/>
    <col min="7" max="7" width="26.28515625" style="2" customWidth="1"/>
    <col min="8" max="8" width="24.28515625" style="2" bestFit="1" customWidth="1"/>
    <col min="9" max="9" width="32.140625" style="4" customWidth="1"/>
    <col min="10" max="10" width="28.140625" style="4" customWidth="1"/>
    <col min="11" max="11" width="23.5703125" style="4" customWidth="1"/>
    <col min="12" max="12" width="24.28515625" style="4" bestFit="1" customWidth="1"/>
    <col min="13" max="13" width="15.140625" style="2" hidden="1" customWidth="1" outlineLevel="1"/>
    <col min="14" max="14" width="14.7109375" style="2" hidden="1" customWidth="1" outlineLevel="1"/>
    <col min="15" max="15" width="14.28515625" style="2" hidden="1" customWidth="1" outlineLevel="1"/>
    <col min="16" max="16" width="13.85546875" style="2" bestFit="1" customWidth="1" collapsed="1"/>
    <col min="17" max="16384" width="8.85546875" style="2"/>
  </cols>
  <sheetData>
    <row r="1" spans="1:18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8" ht="18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8" s="6" customFormat="1" ht="31.5" customHeight="1">
      <c r="A7" s="25" t="s">
        <v>0</v>
      </c>
      <c r="B7" s="22" t="s">
        <v>1</v>
      </c>
      <c r="C7" s="22" t="s">
        <v>2</v>
      </c>
      <c r="D7" s="22" t="s">
        <v>3</v>
      </c>
      <c r="E7" s="22" t="s">
        <v>26</v>
      </c>
      <c r="F7" s="27" t="s">
        <v>30</v>
      </c>
      <c r="G7" s="28"/>
      <c r="H7" s="29"/>
      <c r="I7" s="30" t="s">
        <v>31</v>
      </c>
      <c r="J7" s="30"/>
      <c r="K7" s="30"/>
      <c r="L7" s="30"/>
      <c r="M7" s="31" t="s">
        <v>28</v>
      </c>
      <c r="N7" s="23" t="s">
        <v>29</v>
      </c>
      <c r="O7" s="23" t="s">
        <v>32</v>
      </c>
    </row>
    <row r="8" spans="1:18" s="6" customFormat="1" ht="90" customHeight="1">
      <c r="A8" s="26"/>
      <c r="B8" s="22" t="s">
        <v>20</v>
      </c>
      <c r="C8" s="22" t="s">
        <v>20</v>
      </c>
      <c r="D8" s="22" t="s">
        <v>20</v>
      </c>
      <c r="E8" s="7" t="s">
        <v>20</v>
      </c>
      <c r="F8" s="7" t="s">
        <v>20</v>
      </c>
      <c r="G8" s="8" t="s">
        <v>33</v>
      </c>
      <c r="H8" s="7" t="s">
        <v>34</v>
      </c>
      <c r="I8" s="9" t="s">
        <v>21</v>
      </c>
      <c r="J8" s="8" t="s">
        <v>25</v>
      </c>
      <c r="K8" s="7" t="s">
        <v>20</v>
      </c>
      <c r="L8" s="9" t="s">
        <v>22</v>
      </c>
      <c r="M8" s="32"/>
      <c r="N8" s="23"/>
      <c r="O8" s="23"/>
    </row>
    <row r="9" spans="1:18" ht="36.75" customHeight="1">
      <c r="A9" s="10" t="s">
        <v>4</v>
      </c>
      <c r="B9" s="11">
        <v>19394942.539999999</v>
      </c>
      <c r="C9" s="12">
        <v>20063628.079999998</v>
      </c>
      <c r="D9" s="12">
        <v>17298531.879999999</v>
      </c>
      <c r="E9" s="11">
        <v>25173577.880000018</v>
      </c>
      <c r="F9" s="11">
        <v>23977900.010000005</v>
      </c>
      <c r="G9" s="11">
        <v>4400796.26</v>
      </c>
      <c r="H9" s="11">
        <f>+F9+G9</f>
        <v>28378696.270000003</v>
      </c>
      <c r="I9" s="12">
        <v>23100500</v>
      </c>
      <c r="J9" s="11">
        <v>5808321.6199999992</v>
      </c>
      <c r="K9" s="11">
        <v>4296623.4799999995</v>
      </c>
      <c r="L9" s="13">
        <f>+I9-J9-K9</f>
        <v>12995554.900000002</v>
      </c>
      <c r="M9" s="14">
        <f>+K9*100/I9</f>
        <v>18.599699054133026</v>
      </c>
      <c r="N9" s="14">
        <f>+L9*100/I9</f>
        <v>56.256595744680858</v>
      </c>
      <c r="O9" s="14">
        <f>+J9*100/I9</f>
        <v>25.143705201186116</v>
      </c>
      <c r="P9" s="15"/>
    </row>
    <row r="10" spans="1:18" ht="35.25" customHeight="1">
      <c r="A10" s="10" t="s">
        <v>5</v>
      </c>
      <c r="B10" s="11">
        <v>7928578.1799999997</v>
      </c>
      <c r="C10" s="12">
        <v>6305524.0099999998</v>
      </c>
      <c r="D10" s="12">
        <v>7627738.9000000004</v>
      </c>
      <c r="E10" s="11">
        <v>8700065.1799999997</v>
      </c>
      <c r="F10" s="11">
        <v>7039955.25</v>
      </c>
      <c r="G10" s="11">
        <v>0</v>
      </c>
      <c r="H10" s="11">
        <f t="shared" ref="H10:H38" si="0">+F10+G10</f>
        <v>7039955.25</v>
      </c>
      <c r="I10" s="12">
        <v>6800000</v>
      </c>
      <c r="J10" s="11">
        <v>1954824.84</v>
      </c>
      <c r="K10" s="11">
        <v>2842604.5</v>
      </c>
      <c r="L10" s="13">
        <f>+I10-J10-K10</f>
        <v>2002570.6600000001</v>
      </c>
      <c r="M10" s="14">
        <f>+K10*100/I10</f>
        <v>41.803007352941179</v>
      </c>
      <c r="N10" s="14">
        <f>+L10*100/I10</f>
        <v>29.449568529411764</v>
      </c>
      <c r="O10" s="14">
        <f t="shared" ref="O10:O37" si="1">+J10*100/I10</f>
        <v>28.747424117647057</v>
      </c>
      <c r="P10" s="15"/>
    </row>
    <row r="11" spans="1:18" ht="30.75">
      <c r="A11" s="10" t="s">
        <v>6</v>
      </c>
      <c r="B11" s="11">
        <v>5585125.0599999996</v>
      </c>
      <c r="C11" s="12">
        <v>5713577.3200000003</v>
      </c>
      <c r="D11" s="12">
        <v>4191944.87</v>
      </c>
      <c r="E11" s="11">
        <v>4661010.66</v>
      </c>
      <c r="F11" s="11">
        <v>4434430.21</v>
      </c>
      <c r="G11" s="11">
        <v>196500</v>
      </c>
      <c r="H11" s="11">
        <f t="shared" si="0"/>
        <v>4630930.21</v>
      </c>
      <c r="I11" s="12">
        <v>3825000</v>
      </c>
      <c r="J11" s="11">
        <v>913500.77</v>
      </c>
      <c r="K11" s="11">
        <v>1055245.93</v>
      </c>
      <c r="L11" s="13">
        <f t="shared" ref="L11:L36" si="2">+I11-J11-K11</f>
        <v>1856253.3</v>
      </c>
      <c r="M11" s="14">
        <f>+K11*100/I11</f>
        <v>27.588128888888889</v>
      </c>
      <c r="N11" s="14">
        <f>+L11*100/I11</f>
        <v>48.529498039215689</v>
      </c>
      <c r="O11" s="14">
        <f t="shared" si="1"/>
        <v>23.882373071895426</v>
      </c>
      <c r="P11" s="15"/>
      <c r="R11" s="15"/>
    </row>
    <row r="12" spans="1:18" ht="30.75">
      <c r="A12" s="16" t="s">
        <v>35</v>
      </c>
      <c r="B12" s="11">
        <v>290181.37</v>
      </c>
      <c r="C12" s="12">
        <v>300355.5</v>
      </c>
      <c r="D12" s="12">
        <v>197415.7</v>
      </c>
      <c r="E12" s="11">
        <v>219924.11000000004</v>
      </c>
      <c r="F12" s="11">
        <v>247832.30000000002</v>
      </c>
      <c r="G12" s="11">
        <v>0</v>
      </c>
      <c r="H12" s="11">
        <f t="shared" si="0"/>
        <v>247832.30000000002</v>
      </c>
      <c r="I12" s="12">
        <v>229500</v>
      </c>
      <c r="J12" s="11">
        <v>6592.75</v>
      </c>
      <c r="K12" s="11">
        <v>16484.2</v>
      </c>
      <c r="L12" s="13">
        <f t="shared" si="2"/>
        <v>206423.05</v>
      </c>
      <c r="M12" s="14">
        <f>+K12*100/I12</f>
        <v>7.1826579520697171</v>
      </c>
      <c r="N12" s="14">
        <f>+L12*100/I12</f>
        <v>89.944684095860566</v>
      </c>
      <c r="O12" s="14">
        <f t="shared" si="1"/>
        <v>2.8726579520697166</v>
      </c>
    </row>
    <row r="13" spans="1:18" ht="33" customHeight="1">
      <c r="A13" s="16" t="s">
        <v>36</v>
      </c>
      <c r="B13" s="11">
        <v>9998</v>
      </c>
      <c r="C13" s="12">
        <v>9990</v>
      </c>
      <c r="D13" s="12">
        <v>2880</v>
      </c>
      <c r="E13" s="11">
        <v>822</v>
      </c>
      <c r="F13" s="11">
        <v>0</v>
      </c>
      <c r="G13" s="11">
        <v>0</v>
      </c>
      <c r="H13" s="11">
        <f t="shared" si="0"/>
        <v>0</v>
      </c>
      <c r="I13" s="12">
        <v>8500</v>
      </c>
      <c r="J13" s="11">
        <v>0</v>
      </c>
      <c r="K13" s="11">
        <v>0</v>
      </c>
      <c r="L13" s="13">
        <f t="shared" si="2"/>
        <v>8500</v>
      </c>
      <c r="M13" s="14">
        <f>+K13*100/I13</f>
        <v>0</v>
      </c>
      <c r="N13" s="14">
        <f t="shared" ref="N13:N36" si="3">+L13*100/I13</f>
        <v>100</v>
      </c>
      <c r="O13" s="14">
        <f t="shared" si="1"/>
        <v>0</v>
      </c>
    </row>
    <row r="14" spans="1:18" ht="157.5" hidden="1" customHeight="1">
      <c r="A14" s="16" t="s">
        <v>23</v>
      </c>
      <c r="B14" s="11">
        <v>65595.75</v>
      </c>
      <c r="C14" s="12">
        <v>174490</v>
      </c>
      <c r="D14" s="12">
        <v>79621</v>
      </c>
      <c r="E14" s="11">
        <v>170895</v>
      </c>
      <c r="F14" s="11"/>
      <c r="G14" s="11">
        <v>0</v>
      </c>
      <c r="H14" s="11">
        <f t="shared" si="0"/>
        <v>0</v>
      </c>
      <c r="I14" s="12"/>
      <c r="J14" s="11"/>
      <c r="K14" s="11"/>
      <c r="L14" s="13">
        <f t="shared" si="2"/>
        <v>0</v>
      </c>
      <c r="M14" s="14" t="e">
        <f t="shared" ref="M14:M38" si="4">+K14*100/I14</f>
        <v>#DIV/0!</v>
      </c>
      <c r="N14" s="14" t="e">
        <f t="shared" si="3"/>
        <v>#DIV/0!</v>
      </c>
      <c r="O14" s="14" t="e">
        <f t="shared" si="1"/>
        <v>#DIV/0!</v>
      </c>
    </row>
    <row r="15" spans="1:18" ht="36" customHeight="1">
      <c r="A15" s="16" t="s">
        <v>37</v>
      </c>
      <c r="B15" s="11">
        <v>0</v>
      </c>
      <c r="C15" s="12">
        <v>990</v>
      </c>
      <c r="D15" s="12">
        <v>0</v>
      </c>
      <c r="E15" s="11">
        <v>2250</v>
      </c>
      <c r="F15" s="11">
        <v>0</v>
      </c>
      <c r="G15" s="11">
        <v>0</v>
      </c>
      <c r="H15" s="11">
        <f t="shared" si="0"/>
        <v>0</v>
      </c>
      <c r="I15" s="12">
        <v>42500</v>
      </c>
      <c r="J15" s="11">
        <v>0</v>
      </c>
      <c r="K15" s="11">
        <v>10048</v>
      </c>
      <c r="L15" s="13">
        <f t="shared" si="2"/>
        <v>32452</v>
      </c>
      <c r="M15" s="14">
        <f>+K15*100/I15</f>
        <v>23.642352941176469</v>
      </c>
      <c r="N15" s="14">
        <f>+L15*100/I15</f>
        <v>76.357647058823531</v>
      </c>
      <c r="O15" s="14">
        <f t="shared" si="1"/>
        <v>0</v>
      </c>
    </row>
    <row r="16" spans="1:18" ht="36" customHeight="1">
      <c r="A16" s="16" t="s">
        <v>38</v>
      </c>
      <c r="B16" s="11">
        <v>3646</v>
      </c>
      <c r="C16" s="12">
        <v>8702</v>
      </c>
      <c r="D16" s="12">
        <v>6348</v>
      </c>
      <c r="E16" s="11">
        <v>6299</v>
      </c>
      <c r="F16" s="11">
        <v>12860</v>
      </c>
      <c r="G16" s="11">
        <v>0</v>
      </c>
      <c r="H16" s="11">
        <f t="shared" si="0"/>
        <v>12860</v>
      </c>
      <c r="I16" s="12">
        <v>42500</v>
      </c>
      <c r="J16" s="11">
        <v>0</v>
      </c>
      <c r="K16" s="11">
        <v>7809</v>
      </c>
      <c r="L16" s="13">
        <f t="shared" si="2"/>
        <v>34691</v>
      </c>
      <c r="M16" s="14">
        <f t="shared" si="4"/>
        <v>18.374117647058824</v>
      </c>
      <c r="N16" s="14">
        <f t="shared" si="3"/>
        <v>81.625882352941176</v>
      </c>
      <c r="O16" s="14">
        <f t="shared" si="1"/>
        <v>0</v>
      </c>
    </row>
    <row r="17" spans="1:15" ht="30.75">
      <c r="A17" s="16" t="s">
        <v>39</v>
      </c>
      <c r="B17" s="11">
        <v>449909.8</v>
      </c>
      <c r="C17" s="12">
        <v>427062.27</v>
      </c>
      <c r="D17" s="12">
        <v>307173.65000000002</v>
      </c>
      <c r="E17" s="11">
        <v>289721.86</v>
      </c>
      <c r="F17" s="11">
        <v>297671.19999999995</v>
      </c>
      <c r="G17" s="11">
        <v>0</v>
      </c>
      <c r="H17" s="11">
        <f t="shared" si="0"/>
        <v>297671.19999999995</v>
      </c>
      <c r="I17" s="12">
        <v>272000</v>
      </c>
      <c r="J17" s="11">
        <v>171354.02000000002</v>
      </c>
      <c r="K17" s="11">
        <v>32833.300000000003</v>
      </c>
      <c r="L17" s="13">
        <f t="shared" si="2"/>
        <v>67812.679999999978</v>
      </c>
      <c r="M17" s="14">
        <f>+K17*100/I17</f>
        <v>12.071066176470589</v>
      </c>
      <c r="N17" s="14">
        <f>+L17*100/I17</f>
        <v>24.931132352941169</v>
      </c>
      <c r="O17" s="14">
        <f t="shared" si="1"/>
        <v>62.997801470588236</v>
      </c>
    </row>
    <row r="18" spans="1:15" ht="30.75">
      <c r="A18" s="16" t="s">
        <v>40</v>
      </c>
      <c r="B18" s="11">
        <v>2351</v>
      </c>
      <c r="C18" s="12">
        <v>0</v>
      </c>
      <c r="D18" s="12">
        <v>0</v>
      </c>
      <c r="E18" s="11">
        <v>460</v>
      </c>
      <c r="F18" s="11">
        <v>6809</v>
      </c>
      <c r="G18" s="11">
        <v>0</v>
      </c>
      <c r="H18" s="11">
        <f t="shared" si="0"/>
        <v>6809</v>
      </c>
      <c r="I18" s="12">
        <v>8500</v>
      </c>
      <c r="J18" s="11">
        <v>0</v>
      </c>
      <c r="K18" s="11">
        <v>0</v>
      </c>
      <c r="L18" s="13">
        <f t="shared" si="2"/>
        <v>8500</v>
      </c>
      <c r="M18" s="14">
        <f t="shared" si="4"/>
        <v>0</v>
      </c>
      <c r="N18" s="14">
        <f t="shared" si="3"/>
        <v>100</v>
      </c>
      <c r="O18" s="14">
        <f t="shared" si="1"/>
        <v>0</v>
      </c>
    </row>
    <row r="19" spans="1:15" ht="32.25" customHeight="1">
      <c r="A19" s="10" t="s">
        <v>41</v>
      </c>
      <c r="B19" s="11">
        <v>5141</v>
      </c>
      <c r="C19" s="12">
        <v>7455</v>
      </c>
      <c r="D19" s="12">
        <v>0</v>
      </c>
      <c r="E19" s="11">
        <v>0</v>
      </c>
      <c r="F19" s="11">
        <v>0</v>
      </c>
      <c r="G19" s="11">
        <v>0</v>
      </c>
      <c r="H19" s="11">
        <f t="shared" si="0"/>
        <v>0</v>
      </c>
      <c r="I19" s="12">
        <v>17000</v>
      </c>
      <c r="J19" s="11">
        <v>0</v>
      </c>
      <c r="K19" s="11">
        <v>0</v>
      </c>
      <c r="L19" s="13">
        <f t="shared" si="2"/>
        <v>17000</v>
      </c>
      <c r="M19" s="14">
        <f t="shared" si="4"/>
        <v>0</v>
      </c>
      <c r="N19" s="14">
        <f t="shared" si="3"/>
        <v>100</v>
      </c>
      <c r="O19" s="14">
        <f t="shared" si="1"/>
        <v>0</v>
      </c>
    </row>
    <row r="20" spans="1:15" ht="32.25" customHeight="1">
      <c r="A20" s="10" t="s">
        <v>27</v>
      </c>
      <c r="B20" s="11">
        <v>1540286.35</v>
      </c>
      <c r="C20" s="12">
        <v>1968284.66</v>
      </c>
      <c r="D20" s="12">
        <v>1231156.28</v>
      </c>
      <c r="E20" s="11">
        <v>1098241.7599999998</v>
      </c>
      <c r="F20" s="11">
        <v>2077841.28</v>
      </c>
      <c r="G20" s="11">
        <v>175310</v>
      </c>
      <c r="H20" s="11">
        <f t="shared" si="0"/>
        <v>2253151.2800000003</v>
      </c>
      <c r="I20" s="12">
        <v>1870000</v>
      </c>
      <c r="J20" s="11">
        <v>506339.4</v>
      </c>
      <c r="K20" s="11">
        <v>550948</v>
      </c>
      <c r="L20" s="13">
        <f t="shared" si="2"/>
        <v>812712.60000000009</v>
      </c>
      <c r="M20" s="14">
        <f>+K20*100/I20</f>
        <v>29.462459893048127</v>
      </c>
      <c r="N20" s="14">
        <f>+L20*100/I20</f>
        <v>43.460566844919796</v>
      </c>
      <c r="O20" s="14">
        <f t="shared" si="1"/>
        <v>27.076973262032087</v>
      </c>
    </row>
    <row r="21" spans="1:15" ht="157.5" hidden="1" customHeight="1">
      <c r="A21" s="10" t="s">
        <v>7</v>
      </c>
      <c r="B21" s="11">
        <v>0</v>
      </c>
      <c r="C21" s="12">
        <v>2966</v>
      </c>
      <c r="D21" s="12">
        <v>3285</v>
      </c>
      <c r="E21" s="11">
        <v>3885</v>
      </c>
      <c r="F21" s="11"/>
      <c r="G21" s="11"/>
      <c r="H21" s="11">
        <f t="shared" si="0"/>
        <v>0</v>
      </c>
      <c r="I21" s="12"/>
      <c r="J21" s="11"/>
      <c r="K21" s="11"/>
      <c r="L21" s="13">
        <f t="shared" si="2"/>
        <v>0</v>
      </c>
      <c r="M21" s="14" t="e">
        <f t="shared" si="4"/>
        <v>#DIV/0!</v>
      </c>
      <c r="N21" s="14" t="e">
        <f t="shared" si="3"/>
        <v>#DIV/0!</v>
      </c>
      <c r="O21" s="14" t="e">
        <f t="shared" si="1"/>
        <v>#DIV/0!</v>
      </c>
    </row>
    <row r="22" spans="1:15" ht="131.25" hidden="1" customHeight="1">
      <c r="A22" s="10" t="s">
        <v>8</v>
      </c>
      <c r="B22" s="11">
        <v>5307</v>
      </c>
      <c r="C22" s="12">
        <v>20813.3</v>
      </c>
      <c r="D22" s="12">
        <v>0</v>
      </c>
      <c r="E22" s="11"/>
      <c r="F22" s="11"/>
      <c r="G22" s="11"/>
      <c r="H22" s="11">
        <f t="shared" si="0"/>
        <v>0</v>
      </c>
      <c r="I22" s="12"/>
      <c r="J22" s="11"/>
      <c r="K22" s="11"/>
      <c r="L22" s="13">
        <f t="shared" si="2"/>
        <v>0</v>
      </c>
      <c r="M22" s="14" t="e">
        <f t="shared" si="4"/>
        <v>#DIV/0!</v>
      </c>
      <c r="N22" s="14" t="e">
        <f t="shared" si="3"/>
        <v>#DIV/0!</v>
      </c>
      <c r="O22" s="14" t="e">
        <f t="shared" si="1"/>
        <v>#DIV/0!</v>
      </c>
    </row>
    <row r="23" spans="1:15" ht="78.75" hidden="1" customHeight="1">
      <c r="A23" s="10" t="s">
        <v>9</v>
      </c>
      <c r="B23" s="11">
        <v>12130</v>
      </c>
      <c r="C23" s="12">
        <v>4370</v>
      </c>
      <c r="D23" s="12">
        <v>0</v>
      </c>
      <c r="E23" s="11"/>
      <c r="F23" s="11"/>
      <c r="G23" s="11"/>
      <c r="H23" s="11">
        <f t="shared" si="0"/>
        <v>0</v>
      </c>
      <c r="I23" s="12"/>
      <c r="J23" s="11"/>
      <c r="K23" s="11"/>
      <c r="L23" s="13">
        <f t="shared" si="2"/>
        <v>0</v>
      </c>
      <c r="M23" s="14" t="e">
        <f t="shared" si="4"/>
        <v>#DIV/0!</v>
      </c>
      <c r="N23" s="14" t="e">
        <f t="shared" si="3"/>
        <v>#DIV/0!</v>
      </c>
      <c r="O23" s="14" t="e">
        <f t="shared" si="1"/>
        <v>#DIV/0!</v>
      </c>
    </row>
    <row r="24" spans="1:15" ht="30.75">
      <c r="A24" s="10" t="s">
        <v>10</v>
      </c>
      <c r="B24" s="11">
        <v>145294.6</v>
      </c>
      <c r="C24" s="12">
        <v>143524.67000000001</v>
      </c>
      <c r="D24" s="12">
        <v>174228.25</v>
      </c>
      <c r="E24" s="11">
        <v>128120</v>
      </c>
      <c r="F24" s="11">
        <v>149838.6</v>
      </c>
      <c r="G24" s="11">
        <v>1605</v>
      </c>
      <c r="H24" s="11">
        <f t="shared" si="0"/>
        <v>151443.6</v>
      </c>
      <c r="I24" s="12">
        <v>161500</v>
      </c>
      <c r="J24" s="11">
        <v>39519.65</v>
      </c>
      <c r="K24" s="11">
        <v>1564</v>
      </c>
      <c r="L24" s="13">
        <f t="shared" si="2"/>
        <v>120416.35</v>
      </c>
      <c r="M24" s="14">
        <f>+K24*100/I24</f>
        <v>0.96842105263157896</v>
      </c>
      <c r="N24" s="14">
        <f>+L24*100/I24</f>
        <v>74.561207430340559</v>
      </c>
      <c r="O24" s="14">
        <f t="shared" si="1"/>
        <v>24.470371517027864</v>
      </c>
    </row>
    <row r="25" spans="1:15" ht="33" hidden="1" customHeight="1">
      <c r="A25" s="10" t="s">
        <v>11</v>
      </c>
      <c r="B25" s="11">
        <v>455161.95</v>
      </c>
      <c r="C25" s="12">
        <v>264130.76</v>
      </c>
      <c r="D25" s="12">
        <v>38479</v>
      </c>
      <c r="E25" s="11">
        <v>34605.5</v>
      </c>
      <c r="F25" s="11">
        <v>0</v>
      </c>
      <c r="G25" s="11">
        <v>0</v>
      </c>
      <c r="H25" s="11">
        <f t="shared" si="0"/>
        <v>0</v>
      </c>
      <c r="I25" s="12">
        <v>0</v>
      </c>
      <c r="J25" s="11"/>
      <c r="K25" s="11"/>
      <c r="L25" s="13">
        <f t="shared" si="2"/>
        <v>0</v>
      </c>
      <c r="M25" s="14">
        <v>0</v>
      </c>
      <c r="N25" s="14">
        <v>0</v>
      </c>
      <c r="O25" s="14">
        <v>0</v>
      </c>
    </row>
    <row r="26" spans="1:15" ht="30.75">
      <c r="A26" s="10" t="s">
        <v>42</v>
      </c>
      <c r="B26" s="11">
        <v>0</v>
      </c>
      <c r="C26" s="12">
        <v>0</v>
      </c>
      <c r="D26" s="12">
        <v>1010</v>
      </c>
      <c r="E26" s="11">
        <v>22835</v>
      </c>
      <c r="F26" s="11">
        <v>25038</v>
      </c>
      <c r="G26" s="11">
        <v>0</v>
      </c>
      <c r="H26" s="11">
        <f t="shared" si="0"/>
        <v>25038</v>
      </c>
      <c r="I26" s="12">
        <v>34000</v>
      </c>
      <c r="J26" s="12">
        <v>550</v>
      </c>
      <c r="K26" s="11">
        <v>5223</v>
      </c>
      <c r="L26" s="13">
        <f t="shared" si="2"/>
        <v>28227</v>
      </c>
      <c r="M26" s="14">
        <f>+K26*100/I26</f>
        <v>15.361764705882353</v>
      </c>
      <c r="N26" s="14">
        <f>+L26*100/I26</f>
        <v>83.020588235294113</v>
      </c>
      <c r="O26" s="14">
        <f t="shared" si="1"/>
        <v>1.6176470588235294</v>
      </c>
    </row>
    <row r="27" spans="1:15" ht="30.75">
      <c r="A27" s="10" t="s">
        <v>43</v>
      </c>
      <c r="B27" s="11">
        <v>0</v>
      </c>
      <c r="C27" s="12">
        <v>29403</v>
      </c>
      <c r="D27" s="12">
        <v>40554.449999999997</v>
      </c>
      <c r="E27" s="11">
        <v>52979</v>
      </c>
      <c r="F27" s="11">
        <v>84075</v>
      </c>
      <c r="G27" s="11">
        <v>0</v>
      </c>
      <c r="H27" s="11">
        <f t="shared" si="0"/>
        <v>84075</v>
      </c>
      <c r="I27" s="12">
        <v>76500</v>
      </c>
      <c r="J27" s="12">
        <v>13200</v>
      </c>
      <c r="K27" s="11">
        <v>3402.6</v>
      </c>
      <c r="L27" s="13">
        <f t="shared" si="2"/>
        <v>59897.4</v>
      </c>
      <c r="M27" s="14">
        <f>+K27*100/I27</f>
        <v>4.4478431372549023</v>
      </c>
      <c r="N27" s="14">
        <f>+L27*100/I27</f>
        <v>78.297254901960784</v>
      </c>
      <c r="O27" s="14">
        <f t="shared" si="1"/>
        <v>17.254901960784313</v>
      </c>
    </row>
    <row r="28" spans="1:15" ht="30.75">
      <c r="A28" s="10" t="s">
        <v>44</v>
      </c>
      <c r="B28" s="11">
        <v>413606</v>
      </c>
      <c r="C28" s="12">
        <v>93153.59</v>
      </c>
      <c r="D28" s="12">
        <v>158942.25</v>
      </c>
      <c r="E28" s="11">
        <v>63828</v>
      </c>
      <c r="F28" s="11">
        <v>75121</v>
      </c>
      <c r="G28" s="11">
        <v>0</v>
      </c>
      <c r="H28" s="11">
        <f t="shared" si="0"/>
        <v>75121</v>
      </c>
      <c r="I28" s="12">
        <v>110500</v>
      </c>
      <c r="J28" s="11">
        <v>0</v>
      </c>
      <c r="K28" s="11">
        <v>50352.7</v>
      </c>
      <c r="L28" s="13">
        <f t="shared" si="2"/>
        <v>60147.3</v>
      </c>
      <c r="M28" s="14">
        <f>+K28*100/I28</f>
        <v>45.568054298642537</v>
      </c>
      <c r="N28" s="14">
        <f>+L28*100/I28</f>
        <v>54.431945701357463</v>
      </c>
      <c r="O28" s="14">
        <f t="shared" si="1"/>
        <v>0</v>
      </c>
    </row>
    <row r="29" spans="1:15" ht="61.5">
      <c r="A29" s="10" t="s">
        <v>45</v>
      </c>
      <c r="B29" s="11">
        <v>0</v>
      </c>
      <c r="C29" s="12">
        <v>0</v>
      </c>
      <c r="D29" s="12">
        <v>0</v>
      </c>
      <c r="E29" s="11">
        <v>169432</v>
      </c>
      <c r="F29" s="11">
        <v>92180</v>
      </c>
      <c r="G29" s="11">
        <v>0</v>
      </c>
      <c r="H29" s="11">
        <f t="shared" si="0"/>
        <v>92180</v>
      </c>
      <c r="I29" s="12">
        <v>59700</v>
      </c>
      <c r="J29" s="11">
        <v>0</v>
      </c>
      <c r="K29" s="11">
        <v>21990</v>
      </c>
      <c r="L29" s="13">
        <f t="shared" si="2"/>
        <v>37710</v>
      </c>
      <c r="M29" s="14">
        <f t="shared" si="4"/>
        <v>36.834170854271356</v>
      </c>
      <c r="N29" s="14">
        <f>+L29*100/I29</f>
        <v>63.165829145728644</v>
      </c>
      <c r="O29" s="14">
        <f t="shared" si="1"/>
        <v>0</v>
      </c>
    </row>
    <row r="30" spans="1:15" ht="35.25" customHeight="1">
      <c r="A30" s="10" t="s">
        <v>12</v>
      </c>
      <c r="B30" s="11">
        <v>7543</v>
      </c>
      <c r="C30" s="12">
        <v>11645</v>
      </c>
      <c r="D30" s="12">
        <v>13062</v>
      </c>
      <c r="E30" s="11">
        <v>9078.01</v>
      </c>
      <c r="F30" s="11">
        <v>198959.99000000002</v>
      </c>
      <c r="G30" s="11">
        <v>0</v>
      </c>
      <c r="H30" s="11">
        <f t="shared" si="0"/>
        <v>198959.99000000002</v>
      </c>
      <c r="I30" s="12">
        <v>238000</v>
      </c>
      <c r="J30" s="11">
        <v>0</v>
      </c>
      <c r="K30" s="11">
        <v>11178</v>
      </c>
      <c r="L30" s="13">
        <f t="shared" si="2"/>
        <v>226822</v>
      </c>
      <c r="M30" s="14">
        <f>+K30*100/I30</f>
        <v>4.6966386554621851</v>
      </c>
      <c r="N30" s="14">
        <f>+L30*100/I30</f>
        <v>95.303361344537819</v>
      </c>
      <c r="O30" s="14">
        <f t="shared" si="1"/>
        <v>0</v>
      </c>
    </row>
    <row r="31" spans="1:15" ht="78.75" hidden="1" customHeight="1">
      <c r="A31" s="10" t="s">
        <v>13</v>
      </c>
      <c r="B31" s="11">
        <v>181706</v>
      </c>
      <c r="C31" s="12">
        <v>145016.20000000001</v>
      </c>
      <c r="D31" s="12">
        <v>200000</v>
      </c>
      <c r="E31" s="11">
        <v>131494.77000000002</v>
      </c>
      <c r="F31" s="11"/>
      <c r="G31" s="11">
        <v>0</v>
      </c>
      <c r="H31" s="11">
        <f t="shared" si="0"/>
        <v>0</v>
      </c>
      <c r="I31" s="12"/>
      <c r="J31" s="11"/>
      <c r="K31" s="11"/>
      <c r="L31" s="13">
        <f t="shared" si="2"/>
        <v>0</v>
      </c>
      <c r="M31" s="14" t="e">
        <f t="shared" si="4"/>
        <v>#DIV/0!</v>
      </c>
      <c r="N31" s="14" t="e">
        <f t="shared" si="3"/>
        <v>#DIV/0!</v>
      </c>
      <c r="O31" s="14" t="e">
        <f t="shared" si="1"/>
        <v>#DIV/0!</v>
      </c>
    </row>
    <row r="32" spans="1:15" ht="30.75">
      <c r="A32" s="10" t="s">
        <v>46</v>
      </c>
      <c r="B32" s="12">
        <v>0</v>
      </c>
      <c r="C32" s="12">
        <v>0</v>
      </c>
      <c r="D32" s="12">
        <v>0</v>
      </c>
      <c r="E32" s="11">
        <v>0</v>
      </c>
      <c r="F32" s="11">
        <v>3900</v>
      </c>
      <c r="G32" s="11">
        <v>0</v>
      </c>
      <c r="H32" s="11">
        <f t="shared" si="0"/>
        <v>3900</v>
      </c>
      <c r="I32" s="12">
        <v>5100</v>
      </c>
      <c r="J32" s="11">
        <v>0</v>
      </c>
      <c r="K32" s="11">
        <v>0</v>
      </c>
      <c r="L32" s="13">
        <f t="shared" si="2"/>
        <v>5100</v>
      </c>
      <c r="M32" s="14">
        <f t="shared" si="4"/>
        <v>0</v>
      </c>
      <c r="N32" s="14">
        <f t="shared" si="3"/>
        <v>100</v>
      </c>
      <c r="O32" s="14">
        <f t="shared" si="1"/>
        <v>0</v>
      </c>
    </row>
    <row r="33" spans="1:15" ht="36" customHeight="1">
      <c r="A33" s="10" t="s">
        <v>14</v>
      </c>
      <c r="B33" s="11">
        <v>0</v>
      </c>
      <c r="C33" s="12">
        <v>5803</v>
      </c>
      <c r="D33" s="12">
        <v>4851</v>
      </c>
      <c r="E33" s="11">
        <v>1903</v>
      </c>
      <c r="F33" s="11">
        <v>800</v>
      </c>
      <c r="G33" s="11">
        <v>0</v>
      </c>
      <c r="H33" s="11">
        <f t="shared" si="0"/>
        <v>800</v>
      </c>
      <c r="I33" s="12">
        <v>4700</v>
      </c>
      <c r="J33" s="11">
        <v>0</v>
      </c>
      <c r="K33" s="11">
        <v>1604</v>
      </c>
      <c r="L33" s="13">
        <f t="shared" si="2"/>
        <v>3096</v>
      </c>
      <c r="M33" s="14">
        <f t="shared" si="4"/>
        <v>34.127659574468083</v>
      </c>
      <c r="N33" s="14">
        <f>+L33*100/I33</f>
        <v>65.872340425531917</v>
      </c>
      <c r="O33" s="14">
        <f t="shared" si="1"/>
        <v>0</v>
      </c>
    </row>
    <row r="34" spans="1:15" ht="33" customHeight="1">
      <c r="A34" s="10" t="s">
        <v>15</v>
      </c>
      <c r="B34" s="11">
        <v>2905</v>
      </c>
      <c r="C34" s="12">
        <v>2096</v>
      </c>
      <c r="D34" s="12">
        <v>2715</v>
      </c>
      <c r="E34" s="11">
        <v>660</v>
      </c>
      <c r="F34" s="11">
        <v>1370</v>
      </c>
      <c r="G34" s="11">
        <v>0</v>
      </c>
      <c r="H34" s="11">
        <f t="shared" si="0"/>
        <v>1370</v>
      </c>
      <c r="I34" s="12">
        <v>6800</v>
      </c>
      <c r="J34" s="11">
        <v>0</v>
      </c>
      <c r="K34" s="11">
        <v>0</v>
      </c>
      <c r="L34" s="13">
        <f t="shared" si="2"/>
        <v>6800</v>
      </c>
      <c r="M34" s="14">
        <f t="shared" si="4"/>
        <v>0</v>
      </c>
      <c r="N34" s="14">
        <f t="shared" si="3"/>
        <v>100</v>
      </c>
      <c r="O34" s="14">
        <f t="shared" si="1"/>
        <v>0</v>
      </c>
    </row>
    <row r="35" spans="1:15" ht="33" customHeight="1">
      <c r="A35" s="10" t="s">
        <v>16</v>
      </c>
      <c r="B35" s="11">
        <v>663578.07999999996</v>
      </c>
      <c r="C35" s="12">
        <v>787064.22</v>
      </c>
      <c r="D35" s="12">
        <v>798998.8</v>
      </c>
      <c r="E35" s="11">
        <v>782042.38</v>
      </c>
      <c r="F35" s="11">
        <v>849589.88000000012</v>
      </c>
      <c r="G35" s="11">
        <v>0</v>
      </c>
      <c r="H35" s="11">
        <f t="shared" si="0"/>
        <v>849589.88000000012</v>
      </c>
      <c r="I35" s="12">
        <v>765000</v>
      </c>
      <c r="J35" s="11">
        <v>386787</v>
      </c>
      <c r="K35" s="11">
        <v>228517</v>
      </c>
      <c r="L35" s="13">
        <f>+I35-J35-K35</f>
        <v>149696</v>
      </c>
      <c r="M35" s="14">
        <f t="shared" si="4"/>
        <v>29.871503267973857</v>
      </c>
      <c r="N35" s="14">
        <f>+L35*100/I35</f>
        <v>19.5681045751634</v>
      </c>
      <c r="O35" s="14">
        <f t="shared" si="1"/>
        <v>50.560392156862747</v>
      </c>
    </row>
    <row r="36" spans="1:15" ht="34.5" customHeight="1">
      <c r="A36" s="10" t="s">
        <v>17</v>
      </c>
      <c r="B36" s="11">
        <v>47560.66</v>
      </c>
      <c r="C36" s="12">
        <v>32688.41</v>
      </c>
      <c r="D36" s="12">
        <v>28656.33</v>
      </c>
      <c r="E36" s="11">
        <v>103194.69</v>
      </c>
      <c r="F36" s="11">
        <v>163971.71000000002</v>
      </c>
      <c r="G36" s="11">
        <v>0</v>
      </c>
      <c r="H36" s="11">
        <f t="shared" si="0"/>
        <v>163971.71000000002</v>
      </c>
      <c r="I36" s="12">
        <v>116200</v>
      </c>
      <c r="J36" s="11">
        <v>37644.54</v>
      </c>
      <c r="K36" s="11">
        <v>11036</v>
      </c>
      <c r="L36" s="12">
        <f t="shared" si="2"/>
        <v>67519.459999999992</v>
      </c>
      <c r="M36" s="14">
        <f t="shared" si="4"/>
        <v>9.4974182444061963</v>
      </c>
      <c r="N36" s="14">
        <f t="shared" si="3"/>
        <v>58.106247848536995</v>
      </c>
      <c r="O36" s="14">
        <f t="shared" si="1"/>
        <v>32.3963339070568</v>
      </c>
    </row>
    <row r="37" spans="1:15" ht="33" customHeight="1">
      <c r="A37" s="10" t="s">
        <v>18</v>
      </c>
      <c r="B37" s="11">
        <v>358192.9</v>
      </c>
      <c r="C37" s="12">
        <v>348416.9</v>
      </c>
      <c r="D37" s="12">
        <v>264893</v>
      </c>
      <c r="E37" s="11">
        <v>191974</v>
      </c>
      <c r="F37" s="11">
        <v>177245.97</v>
      </c>
      <c r="G37" s="11">
        <v>0</v>
      </c>
      <c r="H37" s="11">
        <f t="shared" si="0"/>
        <v>177245.97</v>
      </c>
      <c r="I37" s="12">
        <v>170000</v>
      </c>
      <c r="J37" s="11">
        <v>7080</v>
      </c>
      <c r="K37" s="12">
        <v>78333</v>
      </c>
      <c r="L37" s="13">
        <f>+I37-K37-J37</f>
        <v>84587</v>
      </c>
      <c r="M37" s="14">
        <f t="shared" si="4"/>
        <v>46.078235294117647</v>
      </c>
      <c r="N37" s="14">
        <f>+L37*100/I37</f>
        <v>49.757058823529412</v>
      </c>
      <c r="O37" s="14">
        <f t="shared" si="1"/>
        <v>4.1647058823529415</v>
      </c>
    </row>
    <row r="38" spans="1:15" s="19" customFormat="1" ht="43.5" customHeight="1">
      <c r="A38" s="9" t="s">
        <v>19</v>
      </c>
      <c r="B38" s="17">
        <f t="shared" ref="B38:E38" si="5">SUM(B9:B37)</f>
        <v>37568740.239999995</v>
      </c>
      <c r="C38" s="17">
        <f t="shared" si="5"/>
        <v>36871149.889999993</v>
      </c>
      <c r="D38" s="17">
        <f t="shared" si="5"/>
        <v>32672485.359999999</v>
      </c>
      <c r="E38" s="17">
        <f t="shared" si="5"/>
        <v>42019298.800000012</v>
      </c>
      <c r="F38" s="17">
        <f>SUM(F9:F37)</f>
        <v>39917389.400000013</v>
      </c>
      <c r="G38" s="17">
        <f>SUM(G9:G37)</f>
        <v>4774211.26</v>
      </c>
      <c r="H38" s="17">
        <f t="shared" si="0"/>
        <v>44691600.660000011</v>
      </c>
      <c r="I38" s="17">
        <f>SUM(I9:I37)</f>
        <v>37964000</v>
      </c>
      <c r="J38" s="17">
        <f>SUM(J9:J37)</f>
        <v>9845714.589999998</v>
      </c>
      <c r="K38" s="17">
        <f>SUM(K9:K37)</f>
        <v>9225796.709999999</v>
      </c>
      <c r="L38" s="17">
        <f>+I38-J38-K38</f>
        <v>18892488.700000003</v>
      </c>
      <c r="M38" s="18">
        <f t="shared" si="4"/>
        <v>24.301434806658936</v>
      </c>
      <c r="N38" s="18">
        <f>+L38*100/I38</f>
        <v>49.764220577389111</v>
      </c>
      <c r="O38" s="18">
        <f>+J38*100/I38</f>
        <v>25.934344615951947</v>
      </c>
    </row>
    <row r="39" spans="1:15" ht="42" customHeight="1">
      <c r="A39" s="24" t="s">
        <v>50</v>
      </c>
      <c r="B39" s="24"/>
      <c r="H39" s="15"/>
      <c r="M39" s="3"/>
      <c r="N39" s="3"/>
    </row>
    <row r="40" spans="1:15">
      <c r="N40" s="15"/>
    </row>
    <row r="41" spans="1:15">
      <c r="A41" s="1"/>
      <c r="I41" s="2"/>
      <c r="J41" s="2"/>
      <c r="K41" s="2"/>
      <c r="L41" s="3"/>
    </row>
    <row r="42" spans="1:15">
      <c r="A42" s="1"/>
      <c r="I42" s="2"/>
      <c r="J42" s="3"/>
      <c r="K42" s="15"/>
      <c r="L42" s="15"/>
      <c r="M42" s="15"/>
    </row>
    <row r="43" spans="1:15">
      <c r="A43" s="2"/>
      <c r="I43" s="2"/>
      <c r="J43" s="2"/>
      <c r="K43" s="2"/>
      <c r="L43" s="2"/>
    </row>
    <row r="44" spans="1:15">
      <c r="A44" s="2"/>
      <c r="I44" s="2"/>
      <c r="J44" s="2"/>
      <c r="K44" s="2"/>
      <c r="L44" s="2"/>
    </row>
    <row r="45" spans="1:15">
      <c r="A45" s="2"/>
      <c r="I45" s="2"/>
      <c r="J45" s="2"/>
      <c r="K45" s="2"/>
      <c r="L45" s="2"/>
    </row>
    <row r="46" spans="1:15">
      <c r="A46" s="2"/>
      <c r="I46" s="2"/>
      <c r="J46" s="2"/>
      <c r="K46" s="2"/>
      <c r="L46" s="2"/>
    </row>
    <row r="47" spans="1:15">
      <c r="A47" s="4"/>
      <c r="I47" s="2"/>
      <c r="J47" s="2"/>
      <c r="K47" s="2"/>
      <c r="L47" s="2"/>
    </row>
    <row r="48" spans="1:15">
      <c r="A48" s="2"/>
      <c r="I48" s="2"/>
      <c r="J48" s="2"/>
      <c r="K48" s="2"/>
      <c r="L48" s="2"/>
    </row>
    <row r="49" spans="1:12">
      <c r="A49" s="15"/>
      <c r="I49" s="2"/>
      <c r="J49" s="2"/>
      <c r="K49" s="2"/>
      <c r="L49" s="2"/>
    </row>
    <row r="50" spans="1:12">
      <c r="A50" s="2"/>
      <c r="I50" s="2"/>
      <c r="J50" s="2"/>
      <c r="K50" s="2"/>
      <c r="L50" s="2"/>
    </row>
    <row r="51" spans="1:12">
      <c r="A51" s="2"/>
      <c r="I51" s="2"/>
      <c r="J51" s="2"/>
      <c r="K51" s="2"/>
      <c r="L51" s="2"/>
    </row>
    <row r="52" spans="1:12">
      <c r="A52" s="2"/>
      <c r="I52" s="2"/>
      <c r="J52" s="2"/>
      <c r="K52" s="2"/>
      <c r="L52" s="2"/>
    </row>
    <row r="53" spans="1:12">
      <c r="A53" s="2"/>
      <c r="I53" s="2"/>
      <c r="J53" s="2"/>
      <c r="K53" s="2"/>
      <c r="L53" s="2"/>
    </row>
    <row r="54" spans="1:12">
      <c r="A54" s="2"/>
      <c r="I54" s="2"/>
      <c r="J54" s="2"/>
      <c r="K54" s="2"/>
      <c r="L54" s="2"/>
    </row>
    <row r="55" spans="1:12">
      <c r="A55" s="2"/>
      <c r="I55" s="2"/>
      <c r="J55" s="2"/>
      <c r="K55" s="2"/>
      <c r="L55" s="2"/>
    </row>
    <row r="56" spans="1:12">
      <c r="A56" s="2"/>
      <c r="I56" s="2"/>
      <c r="J56" s="2"/>
      <c r="K56" s="2"/>
      <c r="L56" s="2"/>
    </row>
    <row r="57" spans="1:12">
      <c r="A57" s="1"/>
      <c r="I57" s="2"/>
      <c r="J57" s="2"/>
      <c r="K57" s="2"/>
      <c r="L57" s="2"/>
    </row>
    <row r="58" spans="1:12">
      <c r="L58" s="2"/>
    </row>
    <row r="59" spans="1:12">
      <c r="L59" s="2"/>
    </row>
  </sheetData>
  <mergeCells count="7">
    <mergeCell ref="A39:B39"/>
    <mergeCell ref="A7:A8"/>
    <mergeCell ref="F7:H7"/>
    <mergeCell ref="I7:L7"/>
    <mergeCell ref="M7:M8"/>
    <mergeCell ref="N7:N8"/>
    <mergeCell ref="O7:O8"/>
  </mergeCells>
  <conditionalFormatting sqref="K9:K3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ต.ค 67</vt:lpstr>
      <vt:lpstr>พ.ย 67</vt:lpstr>
      <vt:lpstr>ธ.ค 67</vt:lpstr>
      <vt:lpstr>ม.ค 68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NB3</dc:creator>
  <cp:lastModifiedBy>Windows User</cp:lastModifiedBy>
  <cp:lastPrinted>2024-06-09T05:03:35Z</cp:lastPrinted>
  <dcterms:created xsi:type="dcterms:W3CDTF">2023-02-18T08:25:25Z</dcterms:created>
  <dcterms:modified xsi:type="dcterms:W3CDTF">2025-03-24T08:53:20Z</dcterms:modified>
</cp:coreProperties>
</file>