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_\จัดสรร 68\รายงานคงเหลือ MMC  รายเดือน ปีงบ 68\อัพเว็บไซต์\"/>
    </mc:Choice>
  </mc:AlternateContent>
  <xr:revisionPtr revIDLastSave="0" documentId="13_ncr:1_{C0461D67-2211-4692-83B8-2D7DE1C0F0B7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ต.ค 67" sheetId="13" r:id="rId1"/>
    <sheet name="พ.ย 67" sheetId="14" r:id="rId2"/>
    <sheet name="ธ.ค 67" sheetId="15" r:id="rId3"/>
    <sheet name="ม.ค 68" sheetId="16" r:id="rId4"/>
    <sheet name="ก.พ 68" sheetId="1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7" l="1"/>
  <c r="M38" i="17" s="1"/>
  <c r="J38" i="17"/>
  <c r="O38" i="17" s="1"/>
  <c r="I38" i="17"/>
  <c r="H38" i="17"/>
  <c r="G38" i="17"/>
  <c r="F38" i="17"/>
  <c r="E38" i="17"/>
  <c r="D38" i="17"/>
  <c r="C38" i="17"/>
  <c r="B38" i="17"/>
  <c r="O37" i="17"/>
  <c r="M37" i="17"/>
  <c r="L37" i="17"/>
  <c r="N37" i="17" s="1"/>
  <c r="H37" i="17"/>
  <c r="O36" i="17"/>
  <c r="M36" i="17"/>
  <c r="L36" i="17"/>
  <c r="N36" i="17" s="1"/>
  <c r="H36" i="17"/>
  <c r="O35" i="17"/>
  <c r="M35" i="17"/>
  <c r="L35" i="17"/>
  <c r="N35" i="17" s="1"/>
  <c r="H35" i="17"/>
  <c r="O34" i="17"/>
  <c r="M34" i="17"/>
  <c r="L34" i="17"/>
  <c r="N34" i="17" s="1"/>
  <c r="H34" i="17"/>
  <c r="O33" i="17"/>
  <c r="M33" i="17"/>
  <c r="L33" i="17"/>
  <c r="N33" i="17" s="1"/>
  <c r="H33" i="17"/>
  <c r="O32" i="17"/>
  <c r="M32" i="17"/>
  <c r="L32" i="17"/>
  <c r="N32" i="17" s="1"/>
  <c r="H32" i="17"/>
  <c r="O31" i="17"/>
  <c r="M31" i="17"/>
  <c r="L31" i="17"/>
  <c r="N31" i="17" s="1"/>
  <c r="H31" i="17"/>
  <c r="O30" i="17"/>
  <c r="M30" i="17"/>
  <c r="L30" i="17"/>
  <c r="N30" i="17" s="1"/>
  <c r="H30" i="17"/>
  <c r="O29" i="17"/>
  <c r="N29" i="17"/>
  <c r="M29" i="17"/>
  <c r="L29" i="17"/>
  <c r="H29" i="17"/>
  <c r="O28" i="17"/>
  <c r="N28" i="17"/>
  <c r="M28" i="17"/>
  <c r="L28" i="17"/>
  <c r="H28" i="17"/>
  <c r="O27" i="17"/>
  <c r="M27" i="17"/>
  <c r="L27" i="17"/>
  <c r="N27" i="17" s="1"/>
  <c r="H27" i="17"/>
  <c r="O26" i="17"/>
  <c r="M26" i="17"/>
  <c r="L26" i="17"/>
  <c r="N26" i="17" s="1"/>
  <c r="H26" i="17"/>
  <c r="L25" i="17"/>
  <c r="H25" i="17"/>
  <c r="O24" i="17"/>
  <c r="M24" i="17"/>
  <c r="L24" i="17"/>
  <c r="N24" i="17" s="1"/>
  <c r="H24" i="17"/>
  <c r="O23" i="17"/>
  <c r="M23" i="17"/>
  <c r="L23" i="17"/>
  <c r="N23" i="17" s="1"/>
  <c r="H23" i="17"/>
  <c r="O22" i="17"/>
  <c r="N22" i="17"/>
  <c r="M22" i="17"/>
  <c r="L22" i="17"/>
  <c r="H22" i="17"/>
  <c r="O21" i="17"/>
  <c r="N21" i="17"/>
  <c r="M21" i="17"/>
  <c r="L21" i="17"/>
  <c r="H21" i="17"/>
  <c r="O20" i="17"/>
  <c r="M20" i="17"/>
  <c r="L20" i="17"/>
  <c r="N20" i="17" s="1"/>
  <c r="H20" i="17"/>
  <c r="O19" i="17"/>
  <c r="M19" i="17"/>
  <c r="L19" i="17"/>
  <c r="N19" i="17" s="1"/>
  <c r="H19" i="17"/>
  <c r="O18" i="17"/>
  <c r="M18" i="17"/>
  <c r="L18" i="17"/>
  <c r="N18" i="17" s="1"/>
  <c r="H18" i="17"/>
  <c r="O17" i="17"/>
  <c r="M17" i="17"/>
  <c r="L17" i="17"/>
  <c r="N17" i="17" s="1"/>
  <c r="H17" i="17"/>
  <c r="O16" i="17"/>
  <c r="M16" i="17"/>
  <c r="L16" i="17"/>
  <c r="N16" i="17" s="1"/>
  <c r="H16" i="17"/>
  <c r="O15" i="17"/>
  <c r="M15" i="17"/>
  <c r="L15" i="17"/>
  <c r="N15" i="17" s="1"/>
  <c r="H15" i="17"/>
  <c r="O14" i="17"/>
  <c r="N14" i="17"/>
  <c r="M14" i="17"/>
  <c r="L14" i="17"/>
  <c r="H14" i="17"/>
  <c r="O13" i="17"/>
  <c r="M13" i="17"/>
  <c r="L13" i="17"/>
  <c r="N13" i="17" s="1"/>
  <c r="H13" i="17"/>
  <c r="O12" i="17"/>
  <c r="M12" i="17"/>
  <c r="L12" i="17"/>
  <c r="N12" i="17" s="1"/>
  <c r="H12" i="17"/>
  <c r="O11" i="17"/>
  <c r="M11" i="17"/>
  <c r="L11" i="17"/>
  <c r="N11" i="17" s="1"/>
  <c r="H11" i="17"/>
  <c r="O10" i="17"/>
  <c r="M10" i="17"/>
  <c r="L10" i="17"/>
  <c r="N10" i="17" s="1"/>
  <c r="H10" i="17"/>
  <c r="O9" i="17"/>
  <c r="M9" i="17"/>
  <c r="L9" i="17"/>
  <c r="N9" i="17" s="1"/>
  <c r="H9" i="17"/>
  <c r="K38" i="16"/>
  <c r="O37" i="16"/>
  <c r="J38" i="16"/>
  <c r="I38" i="16"/>
  <c r="H38" i="16"/>
  <c r="G38" i="16"/>
  <c r="F38" i="16"/>
  <c r="E38" i="16"/>
  <c r="D38" i="16"/>
  <c r="C38" i="16"/>
  <c r="B38" i="16"/>
  <c r="M37" i="16"/>
  <c r="H37" i="16"/>
  <c r="O36" i="16"/>
  <c r="M36" i="16"/>
  <c r="L36" i="16"/>
  <c r="N36" i="16" s="1"/>
  <c r="H36" i="16"/>
  <c r="O35" i="16"/>
  <c r="M35" i="16"/>
  <c r="L35" i="16"/>
  <c r="N35" i="16" s="1"/>
  <c r="H35" i="16"/>
  <c r="O34" i="16"/>
  <c r="M34" i="16"/>
  <c r="L34" i="16"/>
  <c r="N34" i="16" s="1"/>
  <c r="H34" i="16"/>
  <c r="O33" i="16"/>
  <c r="M33" i="16"/>
  <c r="L33" i="16"/>
  <c r="N33" i="16" s="1"/>
  <c r="H33" i="16"/>
  <c r="O32" i="16"/>
  <c r="M32" i="16"/>
  <c r="L32" i="16"/>
  <c r="N32" i="16" s="1"/>
  <c r="H32" i="16"/>
  <c r="O31" i="16"/>
  <c r="M31" i="16"/>
  <c r="L31" i="16"/>
  <c r="N31" i="16" s="1"/>
  <c r="H31" i="16"/>
  <c r="O30" i="16"/>
  <c r="M30" i="16"/>
  <c r="L30" i="16"/>
  <c r="N30" i="16" s="1"/>
  <c r="H30" i="16"/>
  <c r="O29" i="16"/>
  <c r="M29" i="16"/>
  <c r="L29" i="16"/>
  <c r="N29" i="16" s="1"/>
  <c r="H29" i="16"/>
  <c r="O28" i="16"/>
  <c r="M28" i="16"/>
  <c r="L28" i="16"/>
  <c r="N28" i="16" s="1"/>
  <c r="H28" i="16"/>
  <c r="O27" i="16"/>
  <c r="M27" i="16"/>
  <c r="L27" i="16"/>
  <c r="N27" i="16" s="1"/>
  <c r="H27" i="16"/>
  <c r="O26" i="16"/>
  <c r="M26" i="16"/>
  <c r="L26" i="16"/>
  <c r="N26" i="16" s="1"/>
  <c r="H26" i="16"/>
  <c r="L25" i="16"/>
  <c r="H25" i="16"/>
  <c r="O24" i="16"/>
  <c r="M24" i="16"/>
  <c r="L24" i="16"/>
  <c r="N24" i="16" s="1"/>
  <c r="H24" i="16"/>
  <c r="O23" i="16"/>
  <c r="N23" i="16"/>
  <c r="M23" i="16"/>
  <c r="L23" i="16"/>
  <c r="H23" i="16"/>
  <c r="O22" i="16"/>
  <c r="M22" i="16"/>
  <c r="L22" i="16"/>
  <c r="N22" i="16" s="1"/>
  <c r="H22" i="16"/>
  <c r="O21" i="16"/>
  <c r="M21" i="16"/>
  <c r="L21" i="16"/>
  <c r="N21" i="16" s="1"/>
  <c r="H21" i="16"/>
  <c r="O20" i="16"/>
  <c r="M20" i="16"/>
  <c r="L20" i="16"/>
  <c r="N20" i="16" s="1"/>
  <c r="H20" i="16"/>
  <c r="O19" i="16"/>
  <c r="M19" i="16"/>
  <c r="L19" i="16"/>
  <c r="N19" i="16" s="1"/>
  <c r="H19" i="16"/>
  <c r="O18" i="16"/>
  <c r="M18" i="16"/>
  <c r="L18" i="16"/>
  <c r="N18" i="16" s="1"/>
  <c r="H18" i="16"/>
  <c r="O17" i="16"/>
  <c r="M17" i="16"/>
  <c r="L17" i="16"/>
  <c r="N17" i="16" s="1"/>
  <c r="H17" i="16"/>
  <c r="O16" i="16"/>
  <c r="M16" i="16"/>
  <c r="L16" i="16"/>
  <c r="N16" i="16" s="1"/>
  <c r="H16" i="16"/>
  <c r="O15" i="16"/>
  <c r="N15" i="16"/>
  <c r="M15" i="16"/>
  <c r="L15" i="16"/>
  <c r="H15" i="16"/>
  <c r="O14" i="16"/>
  <c r="M14" i="16"/>
  <c r="L14" i="16"/>
  <c r="N14" i="16" s="1"/>
  <c r="H14" i="16"/>
  <c r="O13" i="16"/>
  <c r="M13" i="16"/>
  <c r="L13" i="16"/>
  <c r="N13" i="16" s="1"/>
  <c r="H13" i="16"/>
  <c r="O12" i="16"/>
  <c r="M12" i="16"/>
  <c r="L12" i="16"/>
  <c r="N12" i="16" s="1"/>
  <c r="H12" i="16"/>
  <c r="O11" i="16"/>
  <c r="M11" i="16"/>
  <c r="L11" i="16"/>
  <c r="N11" i="16" s="1"/>
  <c r="H11" i="16"/>
  <c r="O10" i="16"/>
  <c r="M10" i="16"/>
  <c r="L10" i="16"/>
  <c r="N10" i="16" s="1"/>
  <c r="H10" i="16"/>
  <c r="O9" i="16"/>
  <c r="M9" i="16"/>
  <c r="L9" i="16"/>
  <c r="N9" i="16" s="1"/>
  <c r="H9" i="16"/>
  <c r="O38" i="15"/>
  <c r="K38" i="15"/>
  <c r="J38" i="15"/>
  <c r="I38" i="15"/>
  <c r="G38" i="15"/>
  <c r="H38" i="15" s="1"/>
  <c r="F38" i="15"/>
  <c r="E38" i="15"/>
  <c r="D38" i="15"/>
  <c r="C38" i="15"/>
  <c r="B38" i="15"/>
  <c r="O37" i="15"/>
  <c r="N37" i="15"/>
  <c r="M37" i="15"/>
  <c r="L37" i="15"/>
  <c r="H37" i="15"/>
  <c r="O36" i="15"/>
  <c r="N36" i="15"/>
  <c r="M36" i="15"/>
  <c r="L36" i="15"/>
  <c r="H36" i="15"/>
  <c r="O35" i="15"/>
  <c r="M35" i="15"/>
  <c r="L35" i="15"/>
  <c r="N35" i="15" s="1"/>
  <c r="H35" i="15"/>
  <c r="O34" i="15"/>
  <c r="M34" i="15"/>
  <c r="L34" i="15"/>
  <c r="N34" i="15" s="1"/>
  <c r="H34" i="15"/>
  <c r="O33" i="15"/>
  <c r="M33" i="15"/>
  <c r="L33" i="15"/>
  <c r="N33" i="15" s="1"/>
  <c r="H33" i="15"/>
  <c r="O32" i="15"/>
  <c r="M32" i="15"/>
  <c r="L32" i="15"/>
  <c r="N32" i="15" s="1"/>
  <c r="H32" i="15"/>
  <c r="O31" i="15"/>
  <c r="M31" i="15"/>
  <c r="L31" i="15"/>
  <c r="N31" i="15" s="1"/>
  <c r="H31" i="15"/>
  <c r="O30" i="15"/>
  <c r="M30" i="15"/>
  <c r="L30" i="15"/>
  <c r="N30" i="15" s="1"/>
  <c r="H30" i="15"/>
  <c r="O29" i="15"/>
  <c r="N29" i="15"/>
  <c r="M29" i="15"/>
  <c r="L29" i="15"/>
  <c r="H29" i="15"/>
  <c r="O28" i="15"/>
  <c r="N28" i="15"/>
  <c r="M28" i="15"/>
  <c r="L28" i="15"/>
  <c r="H28" i="15"/>
  <c r="O27" i="15"/>
  <c r="M27" i="15"/>
  <c r="L27" i="15"/>
  <c r="N27" i="15" s="1"/>
  <c r="H27" i="15"/>
  <c r="O26" i="15"/>
  <c r="M26" i="15"/>
  <c r="L26" i="15"/>
  <c r="N26" i="15" s="1"/>
  <c r="H26" i="15"/>
  <c r="L25" i="15"/>
  <c r="H25" i="15"/>
  <c r="O24" i="15"/>
  <c r="M24" i="15"/>
  <c r="L24" i="15"/>
  <c r="N24" i="15" s="1"/>
  <c r="H24" i="15"/>
  <c r="O23" i="15"/>
  <c r="M23" i="15"/>
  <c r="L23" i="15"/>
  <c r="N23" i="15" s="1"/>
  <c r="H23" i="15"/>
  <c r="O22" i="15"/>
  <c r="N22" i="15"/>
  <c r="M22" i="15"/>
  <c r="L22" i="15"/>
  <c r="H22" i="15"/>
  <c r="O21" i="15"/>
  <c r="N21" i="15"/>
  <c r="M21" i="15"/>
  <c r="L21" i="15"/>
  <c r="H21" i="15"/>
  <c r="O20" i="15"/>
  <c r="M20" i="15"/>
  <c r="L20" i="15"/>
  <c r="N20" i="15" s="1"/>
  <c r="H20" i="15"/>
  <c r="O19" i="15"/>
  <c r="M19" i="15"/>
  <c r="L19" i="15"/>
  <c r="N19" i="15" s="1"/>
  <c r="H19" i="15"/>
  <c r="O18" i="15"/>
  <c r="M18" i="15"/>
  <c r="L18" i="15"/>
  <c r="N18" i="15" s="1"/>
  <c r="H18" i="15"/>
  <c r="O17" i="15"/>
  <c r="M17" i="15"/>
  <c r="L17" i="15"/>
  <c r="N17" i="15" s="1"/>
  <c r="H17" i="15"/>
  <c r="O16" i="15"/>
  <c r="M16" i="15"/>
  <c r="L16" i="15"/>
  <c r="N16" i="15" s="1"/>
  <c r="H16" i="15"/>
  <c r="O15" i="15"/>
  <c r="M15" i="15"/>
  <c r="L15" i="15"/>
  <c r="N15" i="15" s="1"/>
  <c r="H15" i="15"/>
  <c r="O14" i="15"/>
  <c r="N14" i="15"/>
  <c r="M14" i="15"/>
  <c r="L14" i="15"/>
  <c r="H14" i="15"/>
  <c r="O13" i="15"/>
  <c r="N13" i="15"/>
  <c r="M13" i="15"/>
  <c r="L13" i="15"/>
  <c r="H13" i="15"/>
  <c r="O12" i="15"/>
  <c r="M12" i="15"/>
  <c r="L12" i="15"/>
  <c r="N12" i="15" s="1"/>
  <c r="H12" i="15"/>
  <c r="O11" i="15"/>
  <c r="M11" i="15"/>
  <c r="L11" i="15"/>
  <c r="N11" i="15" s="1"/>
  <c r="H11" i="15"/>
  <c r="O10" i="15"/>
  <c r="M10" i="15"/>
  <c r="L10" i="15"/>
  <c r="N10" i="15" s="1"/>
  <c r="H10" i="15"/>
  <c r="O9" i="15"/>
  <c r="M9" i="15"/>
  <c r="L9" i="15"/>
  <c r="N9" i="15" s="1"/>
  <c r="H9" i="15"/>
  <c r="L38" i="17" l="1"/>
  <c r="N38" i="17" s="1"/>
  <c r="L37" i="16"/>
  <c r="N37" i="16" s="1"/>
  <c r="L38" i="16"/>
  <c r="N38" i="16" s="1"/>
  <c r="O38" i="16"/>
  <c r="M38" i="16"/>
  <c r="L38" i="15"/>
  <c r="N38" i="15" s="1"/>
  <c r="M38" i="15"/>
  <c r="K38" i="14" l="1"/>
  <c r="M38" i="14" s="1"/>
  <c r="J38" i="14"/>
  <c r="O38" i="14" s="1"/>
  <c r="I38" i="14"/>
  <c r="G38" i="14"/>
  <c r="H38" i="14" s="1"/>
  <c r="F38" i="14"/>
  <c r="E38" i="14"/>
  <c r="D38" i="14"/>
  <c r="C38" i="14"/>
  <c r="B38" i="14"/>
  <c r="O37" i="14"/>
  <c r="N37" i="14"/>
  <c r="M37" i="14"/>
  <c r="L37" i="14"/>
  <c r="H37" i="14"/>
  <c r="O36" i="14"/>
  <c r="M36" i="14"/>
  <c r="L36" i="14"/>
  <c r="N36" i="14" s="1"/>
  <c r="H36" i="14"/>
  <c r="O35" i="14"/>
  <c r="M35" i="14"/>
  <c r="L35" i="14"/>
  <c r="N35" i="14" s="1"/>
  <c r="H35" i="14"/>
  <c r="O34" i="14"/>
  <c r="M34" i="14"/>
  <c r="L34" i="14"/>
  <c r="N34" i="14" s="1"/>
  <c r="H34" i="14"/>
  <c r="O33" i="14"/>
  <c r="M33" i="14"/>
  <c r="L33" i="14"/>
  <c r="N33" i="14" s="1"/>
  <c r="H33" i="14"/>
  <c r="O32" i="14"/>
  <c r="M32" i="14"/>
  <c r="L32" i="14"/>
  <c r="N32" i="14" s="1"/>
  <c r="H32" i="14"/>
  <c r="O31" i="14"/>
  <c r="M31" i="14"/>
  <c r="L31" i="14"/>
  <c r="N31" i="14" s="1"/>
  <c r="H31" i="14"/>
  <c r="O30" i="14"/>
  <c r="M30" i="14"/>
  <c r="L30" i="14"/>
  <c r="N30" i="14" s="1"/>
  <c r="H30" i="14"/>
  <c r="O29" i="14"/>
  <c r="M29" i="14"/>
  <c r="L29" i="14"/>
  <c r="N29" i="14" s="1"/>
  <c r="H29" i="14"/>
  <c r="O28" i="14"/>
  <c r="M28" i="14"/>
  <c r="L28" i="14"/>
  <c r="N28" i="14" s="1"/>
  <c r="H28" i="14"/>
  <c r="O27" i="14"/>
  <c r="M27" i="14"/>
  <c r="L27" i="14"/>
  <c r="N27" i="14" s="1"/>
  <c r="H27" i="14"/>
  <c r="O26" i="14"/>
  <c r="M26" i="14"/>
  <c r="L26" i="14"/>
  <c r="N26" i="14" s="1"/>
  <c r="H26" i="14"/>
  <c r="L25" i="14"/>
  <c r="H25" i="14"/>
  <c r="O24" i="14"/>
  <c r="M24" i="14"/>
  <c r="L24" i="14"/>
  <c r="N24" i="14" s="1"/>
  <c r="H24" i="14"/>
  <c r="O23" i="14"/>
  <c r="M23" i="14"/>
  <c r="L23" i="14"/>
  <c r="N23" i="14" s="1"/>
  <c r="H23" i="14"/>
  <c r="O22" i="14"/>
  <c r="N22" i="14"/>
  <c r="M22" i="14"/>
  <c r="L22" i="14"/>
  <c r="H22" i="14"/>
  <c r="O21" i="14"/>
  <c r="M21" i="14"/>
  <c r="L21" i="14"/>
  <c r="N21" i="14" s="1"/>
  <c r="H21" i="14"/>
  <c r="O20" i="14"/>
  <c r="M20" i="14"/>
  <c r="L20" i="14"/>
  <c r="N20" i="14" s="1"/>
  <c r="H20" i="14"/>
  <c r="O19" i="14"/>
  <c r="M19" i="14"/>
  <c r="L19" i="14"/>
  <c r="N19" i="14" s="1"/>
  <c r="H19" i="14"/>
  <c r="O18" i="14"/>
  <c r="M18" i="14"/>
  <c r="L18" i="14"/>
  <c r="N18" i="14" s="1"/>
  <c r="H18" i="14"/>
  <c r="O17" i="14"/>
  <c r="M17" i="14"/>
  <c r="L17" i="14"/>
  <c r="N17" i="14" s="1"/>
  <c r="H17" i="14"/>
  <c r="O16" i="14"/>
  <c r="M16" i="14"/>
  <c r="L16" i="14"/>
  <c r="N16" i="14" s="1"/>
  <c r="H16" i="14"/>
  <c r="O15" i="14"/>
  <c r="M15" i="14"/>
  <c r="L15" i="14"/>
  <c r="N15" i="14" s="1"/>
  <c r="H15" i="14"/>
  <c r="O14" i="14"/>
  <c r="N14" i="14"/>
  <c r="M14" i="14"/>
  <c r="L14" i="14"/>
  <c r="H14" i="14"/>
  <c r="O13" i="14"/>
  <c r="M13" i="14"/>
  <c r="L13" i="14"/>
  <c r="N13" i="14" s="1"/>
  <c r="H13" i="14"/>
  <c r="O12" i="14"/>
  <c r="M12" i="14"/>
  <c r="L12" i="14"/>
  <c r="N12" i="14" s="1"/>
  <c r="H12" i="14"/>
  <c r="O11" i="14"/>
  <c r="M11" i="14"/>
  <c r="L11" i="14"/>
  <c r="N11" i="14" s="1"/>
  <c r="H11" i="14"/>
  <c r="O10" i="14"/>
  <c r="M10" i="14"/>
  <c r="L10" i="14"/>
  <c r="N10" i="14" s="1"/>
  <c r="H10" i="14"/>
  <c r="O9" i="14"/>
  <c r="N9" i="14"/>
  <c r="M9" i="14"/>
  <c r="L9" i="14"/>
  <c r="H9" i="14"/>
  <c r="K38" i="13"/>
  <c r="J38" i="13"/>
  <c r="I38" i="13"/>
  <c r="G38" i="13"/>
  <c r="F38" i="13"/>
  <c r="E38" i="13"/>
  <c r="D38" i="13"/>
  <c r="C38" i="13"/>
  <c r="B38" i="13"/>
  <c r="O37" i="13"/>
  <c r="M37" i="13"/>
  <c r="L37" i="13"/>
  <c r="N37" i="13" s="1"/>
  <c r="H37" i="13"/>
  <c r="O36" i="13"/>
  <c r="M36" i="13"/>
  <c r="L36" i="13"/>
  <c r="N36" i="13" s="1"/>
  <c r="H36" i="13"/>
  <c r="O35" i="13"/>
  <c r="M35" i="13"/>
  <c r="L35" i="13"/>
  <c r="N35" i="13" s="1"/>
  <c r="H35" i="13"/>
  <c r="O34" i="13"/>
  <c r="M34" i="13"/>
  <c r="L34" i="13"/>
  <c r="N34" i="13" s="1"/>
  <c r="H34" i="13"/>
  <c r="O33" i="13"/>
  <c r="M33" i="13"/>
  <c r="L33" i="13"/>
  <c r="N33" i="13" s="1"/>
  <c r="H33" i="13"/>
  <c r="O32" i="13"/>
  <c r="M32" i="13"/>
  <c r="L32" i="13"/>
  <c r="N32" i="13" s="1"/>
  <c r="H32" i="13"/>
  <c r="O31" i="13"/>
  <c r="M31" i="13"/>
  <c r="L31" i="13"/>
  <c r="N31" i="13" s="1"/>
  <c r="H31" i="13"/>
  <c r="O30" i="13"/>
  <c r="M30" i="13"/>
  <c r="L30" i="13"/>
  <c r="N30" i="13" s="1"/>
  <c r="H30" i="13"/>
  <c r="O29" i="13"/>
  <c r="M29" i="13"/>
  <c r="L29" i="13"/>
  <c r="N29" i="13" s="1"/>
  <c r="H29" i="13"/>
  <c r="O28" i="13"/>
  <c r="M28" i="13"/>
  <c r="L28" i="13"/>
  <c r="N28" i="13" s="1"/>
  <c r="H28" i="13"/>
  <c r="O27" i="13"/>
  <c r="M27" i="13"/>
  <c r="L27" i="13"/>
  <c r="N27" i="13" s="1"/>
  <c r="H27" i="13"/>
  <c r="O26" i="13"/>
  <c r="M26" i="13"/>
  <c r="L26" i="13"/>
  <c r="N26" i="13" s="1"/>
  <c r="H26" i="13"/>
  <c r="L25" i="13"/>
  <c r="H25" i="13"/>
  <c r="O24" i="13"/>
  <c r="M24" i="13"/>
  <c r="L24" i="13"/>
  <c r="N24" i="13" s="1"/>
  <c r="H24" i="13"/>
  <c r="O23" i="13"/>
  <c r="M23" i="13"/>
  <c r="L23" i="13"/>
  <c r="N23" i="13" s="1"/>
  <c r="H23" i="13"/>
  <c r="O22" i="13"/>
  <c r="M22" i="13"/>
  <c r="L22" i="13"/>
  <c r="N22" i="13" s="1"/>
  <c r="H22" i="13"/>
  <c r="O21" i="13"/>
  <c r="N21" i="13"/>
  <c r="M21" i="13"/>
  <c r="L21" i="13"/>
  <c r="H21" i="13"/>
  <c r="O20" i="13"/>
  <c r="M20" i="13"/>
  <c r="L20" i="13"/>
  <c r="N20" i="13" s="1"/>
  <c r="H20" i="13"/>
  <c r="O19" i="13"/>
  <c r="M19" i="13"/>
  <c r="L19" i="13"/>
  <c r="N19" i="13" s="1"/>
  <c r="H19" i="13"/>
  <c r="O18" i="13"/>
  <c r="M18" i="13"/>
  <c r="L18" i="13"/>
  <c r="N18" i="13" s="1"/>
  <c r="H18" i="13"/>
  <c r="O17" i="13"/>
  <c r="M17" i="13"/>
  <c r="L17" i="13"/>
  <c r="N17" i="13" s="1"/>
  <c r="H17" i="13"/>
  <c r="O16" i="13"/>
  <c r="M16" i="13"/>
  <c r="L16" i="13"/>
  <c r="N16" i="13" s="1"/>
  <c r="H16" i="13"/>
  <c r="O15" i="13"/>
  <c r="M15" i="13"/>
  <c r="L15" i="13"/>
  <c r="N15" i="13" s="1"/>
  <c r="H15" i="13"/>
  <c r="O14" i="13"/>
  <c r="M14" i="13"/>
  <c r="L14" i="13"/>
  <c r="N14" i="13" s="1"/>
  <c r="H14" i="13"/>
  <c r="O13" i="13"/>
  <c r="M13" i="13"/>
  <c r="L13" i="13"/>
  <c r="N13" i="13" s="1"/>
  <c r="H13" i="13"/>
  <c r="O12" i="13"/>
  <c r="M12" i="13"/>
  <c r="L12" i="13"/>
  <c r="N12" i="13" s="1"/>
  <c r="H12" i="13"/>
  <c r="O11" i="13"/>
  <c r="M11" i="13"/>
  <c r="L11" i="13"/>
  <c r="N11" i="13" s="1"/>
  <c r="H11" i="13"/>
  <c r="O10" i="13"/>
  <c r="M10" i="13"/>
  <c r="L10" i="13"/>
  <c r="N10" i="13" s="1"/>
  <c r="H10" i="13"/>
  <c r="O9" i="13"/>
  <c r="M9" i="13"/>
  <c r="L9" i="13"/>
  <c r="N9" i="13" s="1"/>
  <c r="H9" i="13"/>
  <c r="L38" i="14" l="1"/>
  <c r="N38" i="14" s="1"/>
  <c r="L38" i="13"/>
  <c r="N38" i="13" s="1"/>
  <c r="H38" i="13"/>
  <c r="M38" i="13"/>
  <c r="O38" i="13"/>
</calcChain>
</file>

<file path=xl/sharedStrings.xml><?xml version="1.0" encoding="utf-8"?>
<sst xmlns="http://schemas.openxmlformats.org/spreadsheetml/2006/main" count="265" uniqueCount="52">
  <si>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</si>
  <si>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</si>
  <si>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</si>
  <si>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</si>
  <si>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</si>
  <si>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</si>
  <si>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</si>
  <si>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</si>
  <si>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</si>
  <si>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</si>
  <si>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</si>
  <si>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</si>
  <si>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</si>
  <si>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</si>
  <si>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</si>
  <si>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</si>
  <si>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</si>
  <si>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</si>
  <si>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</si>
  <si>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</si>
  <si>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</si>
  <si>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งบได้รับจัดสรรจากคณะฯ</t>
  </si>
  <si>
    <t>งบจัดสรรคงเหลือ</t>
  </si>
  <si>
    <t>สาขาวิชาทันตกรรมป้องกันภาคสนาม</t>
  </si>
  <si>
    <t xml:space="preserve">                                      </t>
  </si>
  <si>
    <t>งบจัดสรรขออนุมัติหลักการ (ก่อหนี้)</t>
  </si>
  <si>
    <t>ปี งปม 2566</t>
  </si>
  <si>
    <t>หน่วยปฏิบัติการทันตกรรม</t>
  </si>
  <si>
    <t xml:space="preserve">ร้อยละของการจ่ายจริง </t>
  </si>
  <si>
    <t>ร้อยละของเงินคงเหลือ</t>
  </si>
  <si>
    <t>ปี งปม 2567</t>
  </si>
  <si>
    <t>ปีงบประมาณ 2568</t>
  </si>
  <si>
    <t>ร้อยละของเงินขออนุมัติ</t>
  </si>
  <si>
    <t>งบจัดสรรจ่ายจริง (เงินรายได้สะสม)</t>
  </si>
  <si>
    <t>รวมทั้งสิ้น</t>
  </si>
  <si>
    <t xml:space="preserve"> สาขาวิชาชีววิทยาช่องปากและระบบการบดเคี้ยว</t>
  </si>
  <si>
    <t xml:space="preserve"> สาขาวิชาทันตกรรมป้องกัน</t>
  </si>
  <si>
    <t xml:space="preserve"> สาขาวิชาทันตกรรมประดิษฐ์</t>
  </si>
  <si>
    <t xml:space="preserve"> สาขาวิชาทันตกรรมอนุรักษ์</t>
  </si>
  <si>
    <t xml:space="preserve"> สาขาวิชาวิทยาการวินิจฉัยโรคช่องปาก</t>
  </si>
  <si>
    <t xml:space="preserve"> สาขาวิชาศัลยศาสตร์ช่องปากและแม็กซิลโลเฟเชียล</t>
  </si>
  <si>
    <t>ฝ่ายทันตสาธารณสุขชนบทภาคใต้</t>
  </si>
  <si>
    <t>หน่วยอำนวยการและบริหารทรัพยากรบุคคล</t>
  </si>
  <si>
    <t>สนง.กองทุนเฉลิมพระเกียรติ 100 ปี สมเด็จย่า</t>
  </si>
  <si>
    <t>งานนวัตกรรมดิจิทัลและศูนย์ข้อมูลสารสนเทศ</t>
  </si>
  <si>
    <t>งานนวัตกรรมดิจิทัลและศูนย์ข้อมูลสารสนเทศ (ส่วนกลาง)</t>
  </si>
  <si>
    <t>หน่วยยุทธศาสตร์และพัฒนาองค์กร</t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</si>
  <si>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ต.ค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</si>
  <si>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30 พ.ย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</si>
  <si>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ธ.ค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</si>
  <si>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ม.ค 68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</si>
  <si>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28 ก.พ 68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</si>
</sst>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4"/>
      <color theme="0"/>
      <name val="TH SarabunPSK"/>
      <family val="2"/>
    </font>
    <font>
      <b/>
      <sz val="20"/>
      <color theme="0"/>
      <name val="TH SarabunPSK"/>
      <family val="2"/>
    </font>
    <font>
      <b/>
      <sz val="22"/>
      <color theme="0"/>
      <name val="TH SarabunPSK"/>
      <family val="2"/>
    </font>
    <font>
      <sz val="24"/>
      <color theme="1"/>
      <name val="TH SarabunPSK"/>
      <family val="2"/>
    </font>
    <font>
      <sz val="24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4" borderId="0" xfId="0" applyFont="1" applyFill="1" applyAlignment="1">
      <alignment vertical="top" wrapText="1"/>
    </xf>
    <xf numFmtId="0" fontId="2" fillId="4" borderId="0" xfId="0" applyFont="1" applyFill="1" applyAlignment="1">
      <alignment vertical="top"/>
    </xf>
    <xf numFmtId="164" fontId="2" fillId="4" borderId="0" xfId="0" applyNumberFormat="1" applyFont="1" applyFill="1" applyAlignment="1">
      <alignment vertical="top"/>
    </xf>
    <xf numFmtId="164" fontId="2" fillId="4" borderId="0" xfId="1" applyFont="1" applyFill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vertical="top" wrapText="1"/>
    </xf>
    <xf numFmtId="164" fontId="7" fillId="3" borderId="1" xfId="1" applyFont="1" applyFill="1" applyBorder="1" applyAlignment="1">
      <alignment vertical="top"/>
    </xf>
    <xf numFmtId="164" fontId="7" fillId="3" borderId="1" xfId="1" applyFont="1" applyFill="1" applyBorder="1" applyAlignment="1">
      <alignment horizontal="center" vertical="top"/>
    </xf>
    <xf numFmtId="164" fontId="8" fillId="3" borderId="1" xfId="1" applyFont="1" applyFill="1" applyBorder="1" applyAlignment="1">
      <alignment horizontal="center" vertical="top"/>
    </xf>
    <xf numFmtId="164" fontId="9" fillId="3" borderId="1" xfId="0" applyNumberFormat="1" applyFont="1" applyFill="1" applyBorder="1" applyAlignment="1">
      <alignment vertical="top"/>
    </xf>
    <xf numFmtId="43" fontId="2" fillId="4" borderId="0" xfId="0" applyNumberFormat="1" applyFont="1" applyFill="1" applyAlignment="1">
      <alignment vertical="top"/>
    </xf>
    <xf numFmtId="0" fontId="7" fillId="3" borderId="1" xfId="0" applyFont="1" applyFill="1" applyBorder="1" applyAlignment="1">
      <alignment vertical="top" wrapText="1"/>
    </xf>
    <xf numFmtId="164" fontId="4" fillId="2" borderId="1" xfId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C86377C1-4BE6-4AA2-8A38-D96156E65EBA}"/>
            </a:ext>
          </a:extLst>
        </xdr:cNvPr>
        <xdr:cNvSpPr/>
      </xdr:nvSpPr>
      <xdr:spPr>
        <a:xfrm>
          <a:off x="4917016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B60A8DB3-3D83-470D-B3C6-FE418583FBDB}"/>
            </a:ext>
          </a:extLst>
        </xdr:cNvPr>
        <xdr:cNvSpPr/>
      </xdr:nvSpPr>
      <xdr:spPr>
        <a:xfrm>
          <a:off x="734290" y="92364"/>
          <a:ext cx="1971271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ตุลาคม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D0F563ED-54C8-4CBB-986F-DA800716E642}"/>
            </a:ext>
          </a:extLst>
        </xdr:cNvPr>
        <xdr:cNvSpPr/>
      </xdr:nvSpPr>
      <xdr:spPr>
        <a:xfrm>
          <a:off x="6507691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5F179D44-EAD4-4AB5-A5BD-8A85F584590D}"/>
            </a:ext>
          </a:extLst>
        </xdr:cNvPr>
        <xdr:cNvSpPr/>
      </xdr:nvSpPr>
      <xdr:spPr>
        <a:xfrm flipV="1">
          <a:off x="8145991" y="158781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B4090BBD-CB3F-42D6-A927-F1D45505F958}"/>
            </a:ext>
          </a:extLst>
        </xdr:cNvPr>
        <xdr:cNvSpPr/>
      </xdr:nvSpPr>
      <xdr:spPr>
        <a:xfrm flipV="1">
          <a:off x="13167782" y="1591362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ABB0E6B8-01DE-44F9-9C35-DEB20B97CFCC}"/>
            </a:ext>
          </a:extLst>
        </xdr:cNvPr>
        <xdr:cNvSpPr/>
      </xdr:nvSpPr>
      <xdr:spPr>
        <a:xfrm>
          <a:off x="4191000" y="15500350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5435AE79-2BD1-4250-8713-37CB6BE860D8}"/>
            </a:ext>
          </a:extLst>
        </xdr:cNvPr>
        <xdr:cNvSpPr/>
      </xdr:nvSpPr>
      <xdr:spPr>
        <a:xfrm>
          <a:off x="734290" y="92364"/>
          <a:ext cx="15855086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30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พฤศจิกายน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87EC1ED3-8353-4682-BD8C-DE53D03A2D2B}"/>
            </a:ext>
          </a:extLst>
        </xdr:cNvPr>
        <xdr:cNvSpPr/>
      </xdr:nvSpPr>
      <xdr:spPr>
        <a:xfrm>
          <a:off x="4191000" y="15500350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31079086-C50B-4367-8699-675700680102}"/>
            </a:ext>
          </a:extLst>
        </xdr:cNvPr>
        <xdr:cNvSpPr/>
      </xdr:nvSpPr>
      <xdr:spPr>
        <a:xfrm flipV="1">
          <a:off x="4288366" y="15487649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960BFAA9-38A9-47B9-B2F9-28416F5DB8A2}"/>
            </a:ext>
          </a:extLst>
        </xdr:cNvPr>
        <xdr:cNvSpPr/>
      </xdr:nvSpPr>
      <xdr:spPr>
        <a:xfrm flipV="1">
          <a:off x="9310157" y="15523103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63AF2F0F-DF74-47EB-9C64-E3B0497091DC}"/>
            </a:ext>
          </a:extLst>
        </xdr:cNvPr>
        <xdr:cNvSpPr/>
      </xdr:nvSpPr>
      <xdr:spPr>
        <a:xfrm>
          <a:off x="4917016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F0EA2C24-526F-4995-9D90-BAFE02D02D5D}"/>
            </a:ext>
          </a:extLst>
        </xdr:cNvPr>
        <xdr:cNvSpPr/>
      </xdr:nvSpPr>
      <xdr:spPr>
        <a:xfrm>
          <a:off x="734290" y="92364"/>
          <a:ext cx="1971271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ธันวาคม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ไตรมาสที่ 1)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D027CD46-D828-4850-881F-AAD06A6E19AB}"/>
            </a:ext>
          </a:extLst>
        </xdr:cNvPr>
        <xdr:cNvSpPr/>
      </xdr:nvSpPr>
      <xdr:spPr>
        <a:xfrm>
          <a:off x="6507691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7829ABA0-6467-4BC6-85EF-667CFAD8FFC1}"/>
            </a:ext>
          </a:extLst>
        </xdr:cNvPr>
        <xdr:cNvSpPr/>
      </xdr:nvSpPr>
      <xdr:spPr>
        <a:xfrm flipV="1">
          <a:off x="8145991" y="158781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A4329025-B173-4593-8715-B5BD0B2CD6E6}"/>
            </a:ext>
          </a:extLst>
        </xdr:cNvPr>
        <xdr:cNvSpPr/>
      </xdr:nvSpPr>
      <xdr:spPr>
        <a:xfrm flipV="1">
          <a:off x="13167782" y="1591362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A078C6DA-573B-4D21-B33E-ED7162F20C40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4A5A13FF-C371-4713-81EE-D80CE1D818BB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มกราคม 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6ED4483F-3730-49F4-8797-62B529D0FDD6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1B35F42F-2230-4A67-9D94-D68D9F77F2B0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4E7EEB18-3DC2-4F39-8DDC-9E9957E331D1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124413C1-0CF8-4751-9F60-233E04406FE2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DCBDAC62-F4DC-4683-A954-5052391C2459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28 กุมภาพันธ์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5EBA4715-983E-4A51-BA3F-112E48F2D43D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65517F6D-543A-4C79-B44F-26AA980356A9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E723F8FA-EBBB-47AD-99B7-E0EF65E9510D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D13E-28C1-48DA-9A85-E8ACF27755EF}">
  <dimension ref="A1:R59"/>
  <sheetViews>
    <sheetView zoomScale="66" zoomScaleNormal="66" workbookViewId="0">
      <pane ySplit="8" topLeftCell="A30" activePane="bottomLeft" state="frozen"/>
      <selection pane="bottomLeft" activeCell="S29" sqref="A1:XFD1048576"/>
    </sheetView>
  </sheetViews>
  <sheetFormatPr defaultColWidth="8.85546875" defaultRowHeight="21" outlineLevelCol="1"/>
  <cols>
    <col min="1" max="1" width="62.85546875" style="20" customWidth="1"/>
    <col min="2" max="4" width="24.42578125" style="2" hidden="1" customWidth="1" outlineLevel="1"/>
    <col min="5" max="5" width="26.85546875" style="2" customWidth="1" collapsed="1"/>
    <col min="6" max="6" width="26.140625" style="2" customWidth="1"/>
    <col min="7" max="7" width="23.5703125" style="2" customWidth="1"/>
    <col min="8" max="8" width="24.28515625" style="2" bestFit="1" customWidth="1"/>
    <col min="9" max="9" width="23.42578125" style="4" customWidth="1"/>
    <col min="10" max="10" width="24.28515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6" t="s">
        <v>0</v>
      </c>
      <c r="B7" s="5" t="s">
        <v>1</v>
      </c>
      <c r="C7" s="5" t="s">
        <v>2</v>
      </c>
      <c r="D7" s="5" t="s">
        <v>3</v>
      </c>
      <c r="E7" s="5" t="s">
        <v>26</v>
      </c>
      <c r="F7" s="28" t="s">
        <v>30</v>
      </c>
      <c r="G7" s="29"/>
      <c r="H7" s="30"/>
      <c r="I7" s="31" t="s">
        <v>31</v>
      </c>
      <c r="J7" s="31"/>
      <c r="K7" s="31"/>
      <c r="L7" s="31"/>
      <c r="M7" s="32" t="s">
        <v>28</v>
      </c>
      <c r="N7" s="24" t="s">
        <v>29</v>
      </c>
      <c r="O7" s="24" t="s">
        <v>32</v>
      </c>
    </row>
    <row r="8" spans="1:18" s="6" customFormat="1" ht="90" customHeight="1">
      <c r="A8" s="27"/>
      <c r="B8" s="5" t="s">
        <v>20</v>
      </c>
      <c r="C8" s="5" t="s">
        <v>20</v>
      </c>
      <c r="D8" s="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3"/>
      <c r="N8" s="24"/>
      <c r="O8" s="24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2180569.75</v>
      </c>
      <c r="K9" s="11">
        <v>51395</v>
      </c>
      <c r="L9" s="13">
        <f>+I9-J9-K9</f>
        <v>20868535.25</v>
      </c>
      <c r="M9" s="14">
        <f>+K9*100/I9</f>
        <v>0.22248436181035042</v>
      </c>
      <c r="N9" s="14">
        <f>+L9*100/I9</f>
        <v>90.338024068743096</v>
      </c>
      <c r="O9" s="14">
        <f>+J9*100/I9</f>
        <v>9.4394915694465489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1872198.44</v>
      </c>
      <c r="K10" s="11">
        <v>30260</v>
      </c>
      <c r="L10" s="13">
        <f>+I10-J10-K10</f>
        <v>4897541.5600000005</v>
      </c>
      <c r="M10" s="14">
        <f>+K10*100/I10</f>
        <v>0.44500000000000001</v>
      </c>
      <c r="N10" s="14">
        <f>+L10*100/I10</f>
        <v>72.022670000000005</v>
      </c>
      <c r="O10" s="14">
        <f t="shared" ref="O10:O37" si="1">+J10*100/I10</f>
        <v>27.532330000000002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448310.26999999996</v>
      </c>
      <c r="K11" s="11">
        <v>281043.20000000001</v>
      </c>
      <c r="L11" s="13">
        <f t="shared" ref="L11:L36" si="2">+I11-J11-K11</f>
        <v>3095646.53</v>
      </c>
      <c r="M11" s="14">
        <f>+K11*100/I11</f>
        <v>7.3475346405228761</v>
      </c>
      <c r="N11" s="14">
        <f>+L11*100/I11</f>
        <v>80.931935424836595</v>
      </c>
      <c r="O11" s="14">
        <f t="shared" si="1"/>
        <v>11.720529934640521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9972.4</v>
      </c>
      <c r="K12" s="11">
        <v>1970.35</v>
      </c>
      <c r="L12" s="13">
        <f t="shared" si="2"/>
        <v>217557.25</v>
      </c>
      <c r="M12" s="14">
        <f>+K12*100/I12</f>
        <v>0.85854030501089329</v>
      </c>
      <c r="N12" s="14">
        <f>+L12*100/I12</f>
        <v>94.79618736383442</v>
      </c>
      <c r="O12" s="14">
        <f t="shared" si="1"/>
        <v>4.3452723311546837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1628</v>
      </c>
      <c r="K15" s="11">
        <v>8420</v>
      </c>
      <c r="L15" s="13">
        <f t="shared" si="2"/>
        <v>32452</v>
      </c>
      <c r="M15" s="14">
        <f>+K15*100/I15</f>
        <v>19.811764705882354</v>
      </c>
      <c r="N15" s="14">
        <f>+L15*100/I15</f>
        <v>76.357647058823531</v>
      </c>
      <c r="O15" s="14">
        <f t="shared" si="1"/>
        <v>3.8305882352941176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0</v>
      </c>
      <c r="K17" s="11">
        <v>0</v>
      </c>
      <c r="L17" s="13">
        <f t="shared" si="2"/>
        <v>272000</v>
      </c>
      <c r="M17" s="14">
        <f>+K17*100/I17</f>
        <v>0</v>
      </c>
      <c r="N17" s="14">
        <f>+L17*100/I17</f>
        <v>100</v>
      </c>
      <c r="O17" s="14">
        <f t="shared" si="1"/>
        <v>0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244021</v>
      </c>
      <c r="K20" s="11">
        <v>5500</v>
      </c>
      <c r="L20" s="13">
        <f t="shared" si="2"/>
        <v>1620479</v>
      </c>
      <c r="M20" s="14">
        <f>+K20*100/I20</f>
        <v>0.29411764705882354</v>
      </c>
      <c r="N20" s="14">
        <f>+L20*100/I20</f>
        <v>86.65663101604278</v>
      </c>
      <c r="O20" s="14">
        <f t="shared" si="1"/>
        <v>13.049251336898395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120</v>
      </c>
      <c r="K24" s="11">
        <v>0</v>
      </c>
      <c r="L24" s="13">
        <f t="shared" si="2"/>
        <v>161380</v>
      </c>
      <c r="M24" s="14">
        <f>+K24*100/I24</f>
        <v>0</v>
      </c>
      <c r="N24" s="14">
        <f>+L24*100/I24</f>
        <v>99.925696594427251</v>
      </c>
      <c r="O24" s="14">
        <f t="shared" si="1"/>
        <v>7.4303405572755415E-2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1200</v>
      </c>
      <c r="K26" s="11">
        <v>0</v>
      </c>
      <c r="L26" s="13">
        <f t="shared" si="2"/>
        <v>32800</v>
      </c>
      <c r="M26" s="14">
        <f>+K26*100/I26</f>
        <v>0</v>
      </c>
      <c r="N26" s="14">
        <f>+L26*100/I26</f>
        <v>96.470588235294116</v>
      </c>
      <c r="O26" s="14">
        <f t="shared" si="1"/>
        <v>3.5294117647058822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3402.6</v>
      </c>
      <c r="K27" s="11">
        <v>0</v>
      </c>
      <c r="L27" s="13">
        <f t="shared" si="2"/>
        <v>73097.399999999994</v>
      </c>
      <c r="M27" s="14">
        <f>+K27*100/I27</f>
        <v>0</v>
      </c>
      <c r="N27" s="14">
        <f>+L27*100/I27</f>
        <v>95.552156862745079</v>
      </c>
      <c r="O27" s="14">
        <f t="shared" si="1"/>
        <v>4.4478431372549023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50352.7</v>
      </c>
      <c r="K28" s="11">
        <v>0</v>
      </c>
      <c r="L28" s="13">
        <f t="shared" si="2"/>
        <v>60147.3</v>
      </c>
      <c r="M28" s="14">
        <f>+K28*100/I28</f>
        <v>0</v>
      </c>
      <c r="N28" s="14">
        <f>+L28*100/I28</f>
        <v>54.431945701357463</v>
      </c>
      <c r="O28" s="14">
        <f t="shared" si="1"/>
        <v>45.568054298642537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0</v>
      </c>
      <c r="L29" s="13">
        <f t="shared" si="2"/>
        <v>59700</v>
      </c>
      <c r="M29" s="14">
        <f t="shared" si="4"/>
        <v>0</v>
      </c>
      <c r="N29" s="14">
        <f>+L29*100/I29</f>
        <v>100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648</v>
      </c>
      <c r="L30" s="13">
        <f t="shared" si="2"/>
        <v>237352</v>
      </c>
      <c r="M30" s="14">
        <f>+K30*100/I30</f>
        <v>0.27226890756302519</v>
      </c>
      <c r="N30" s="14">
        <f>+L30*100/I30</f>
        <v>99.727731092436969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0</v>
      </c>
      <c r="L33" s="13">
        <f t="shared" si="2"/>
        <v>4700</v>
      </c>
      <c r="M33" s="14">
        <f t="shared" si="4"/>
        <v>0</v>
      </c>
      <c r="N33" s="14">
        <f>+L33*100/I33</f>
        <v>100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315750</v>
      </c>
      <c r="K35" s="11">
        <v>13000</v>
      </c>
      <c r="L35" s="13">
        <f>+I35-J35-K35</f>
        <v>436250</v>
      </c>
      <c r="M35" s="14">
        <f t="shared" si="4"/>
        <v>1.6993464052287581</v>
      </c>
      <c r="N35" s="14">
        <f>+L35*100/I35</f>
        <v>57.026143790849673</v>
      </c>
      <c r="O35" s="14">
        <f t="shared" si="1"/>
        <v>41.274509803921568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20693</v>
      </c>
      <c r="K37" s="12">
        <v>16685</v>
      </c>
      <c r="L37" s="13">
        <f>+I37-K37-J37</f>
        <v>132622</v>
      </c>
      <c r="M37" s="14">
        <f t="shared" si="4"/>
        <v>9.8147058823529409</v>
      </c>
      <c r="N37" s="14">
        <f>+L37*100/I37</f>
        <v>78.012941176470591</v>
      </c>
      <c r="O37" s="14">
        <f t="shared" si="1"/>
        <v>12.17235294117647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5148218.16</v>
      </c>
      <c r="K38" s="17">
        <f>SUM(K9:K37)</f>
        <v>408921.55</v>
      </c>
      <c r="L38" s="17">
        <f>+I38-J38-K38</f>
        <v>32406860.289999999</v>
      </c>
      <c r="M38" s="18">
        <f t="shared" si="4"/>
        <v>1.0771297808450111</v>
      </c>
      <c r="N38" s="18">
        <f>+L38*100/I38</f>
        <v>85.362080629016958</v>
      </c>
      <c r="O38" s="18">
        <f>+J38*100/I38</f>
        <v>13.560789590138025</v>
      </c>
    </row>
    <row r="39" spans="1:15" ht="42" customHeight="1">
      <c r="A39" s="25" t="s">
        <v>47</v>
      </c>
      <c r="B39" s="25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C42" s="3"/>
      <c r="D42" s="15"/>
      <c r="E42" s="15"/>
      <c r="F42" s="15"/>
      <c r="I42" s="2"/>
      <c r="J42" s="2"/>
      <c r="K42" s="2"/>
      <c r="L42" s="2"/>
    </row>
    <row r="43" spans="1:15">
      <c r="A43" s="1"/>
      <c r="I43" s="2"/>
      <c r="J43" s="2"/>
      <c r="K43" s="2"/>
      <c r="L43" s="2"/>
    </row>
    <row r="44" spans="1:15">
      <c r="A44" s="1"/>
      <c r="B44" s="4"/>
      <c r="I44" s="2"/>
      <c r="J44" s="2"/>
      <c r="K44" s="2"/>
      <c r="L44" s="2"/>
    </row>
    <row r="45" spans="1:15">
      <c r="A45" s="1"/>
      <c r="I45" s="2"/>
      <c r="J45" s="2"/>
      <c r="K45" s="2"/>
      <c r="L45" s="2"/>
    </row>
    <row r="46" spans="1:15">
      <c r="A46" s="1"/>
      <c r="I46" s="2"/>
      <c r="J46" s="2"/>
      <c r="K46" s="2"/>
      <c r="L46" s="2"/>
    </row>
    <row r="47" spans="1:15">
      <c r="A47" s="1"/>
      <c r="C47" s="4"/>
      <c r="D47" s="4"/>
      <c r="I47" s="2"/>
      <c r="J47" s="2"/>
      <c r="K47" s="2"/>
      <c r="L47" s="2"/>
    </row>
    <row r="48" spans="1:15">
      <c r="A48" s="1"/>
      <c r="I48" s="2"/>
      <c r="J48" s="2"/>
      <c r="K48" s="2"/>
      <c r="L48" s="2"/>
    </row>
    <row r="49" spans="1:12">
      <c r="A49" s="1"/>
      <c r="D49" s="15"/>
      <c r="I49" s="2"/>
      <c r="J49" s="2"/>
      <c r="K49" s="2"/>
      <c r="L49" s="2"/>
    </row>
    <row r="50" spans="1:12">
      <c r="A50" s="1"/>
      <c r="I50" s="2"/>
      <c r="J50" s="2"/>
      <c r="K50" s="2"/>
      <c r="L50" s="2"/>
    </row>
    <row r="51" spans="1:12">
      <c r="A51" s="1"/>
      <c r="I51" s="2"/>
      <c r="J51" s="2"/>
      <c r="K51" s="2"/>
      <c r="L51" s="2"/>
    </row>
    <row r="52" spans="1:12">
      <c r="A52" s="1"/>
      <c r="I52" s="2"/>
      <c r="J52" s="2"/>
      <c r="K52" s="2"/>
      <c r="L52" s="2"/>
    </row>
    <row r="53" spans="1:12">
      <c r="A53" s="1"/>
      <c r="I53" s="2"/>
      <c r="J53" s="2"/>
      <c r="K53" s="2"/>
      <c r="L53" s="2"/>
    </row>
    <row r="54" spans="1:12">
      <c r="A54" s="1"/>
      <c r="I54" s="2"/>
      <c r="J54" s="2"/>
      <c r="K54" s="2"/>
      <c r="L54" s="2"/>
    </row>
    <row r="55" spans="1:12">
      <c r="A55" s="1"/>
      <c r="I55" s="2"/>
      <c r="J55" s="2"/>
      <c r="K55" s="2"/>
      <c r="L55" s="2"/>
    </row>
    <row r="56" spans="1:12">
      <c r="A56" s="1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F256A-9CD9-4117-BFD8-BAD335B4F901}">
  <dimension ref="A1:R59"/>
  <sheetViews>
    <sheetView zoomScale="80" zoomScaleNormal="80" workbookViewId="0">
      <selection activeCell="J39" sqref="J39"/>
    </sheetView>
  </sheetViews>
  <sheetFormatPr defaultColWidth="8.85546875" defaultRowHeight="21" outlineLevelCol="1"/>
  <cols>
    <col min="1" max="1" width="62.85546875" style="20" customWidth="1"/>
    <col min="2" max="4" width="24.42578125" style="2" hidden="1" customWidth="1" outlineLevel="1"/>
    <col min="5" max="5" width="26.85546875" style="2" customWidth="1" collapsed="1"/>
    <col min="6" max="6" width="26.140625" style="2" customWidth="1"/>
    <col min="7" max="7" width="23.5703125" style="2" customWidth="1"/>
    <col min="8" max="8" width="24.28515625" style="2" bestFit="1" customWidth="1"/>
    <col min="9" max="9" width="23.42578125" style="4" customWidth="1"/>
    <col min="10" max="10" width="24.28515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6" t="s">
        <v>0</v>
      </c>
      <c r="B7" s="5" t="s">
        <v>1</v>
      </c>
      <c r="C7" s="5" t="s">
        <v>2</v>
      </c>
      <c r="D7" s="5" t="s">
        <v>3</v>
      </c>
      <c r="E7" s="5" t="s">
        <v>26</v>
      </c>
      <c r="F7" s="28" t="s">
        <v>30</v>
      </c>
      <c r="G7" s="29"/>
      <c r="H7" s="30"/>
      <c r="I7" s="31" t="s">
        <v>31</v>
      </c>
      <c r="J7" s="31"/>
      <c r="K7" s="31"/>
      <c r="L7" s="31"/>
      <c r="M7" s="32" t="s">
        <v>28</v>
      </c>
      <c r="N7" s="24" t="s">
        <v>29</v>
      </c>
      <c r="O7" s="24" t="s">
        <v>32</v>
      </c>
    </row>
    <row r="8" spans="1:18" s="6" customFormat="1" ht="90" customHeight="1">
      <c r="A8" s="27"/>
      <c r="B8" s="5" t="s">
        <v>20</v>
      </c>
      <c r="C8" s="5" t="s">
        <v>20</v>
      </c>
      <c r="D8" s="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3"/>
      <c r="N8" s="24"/>
      <c r="O8" s="24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5974304.7299999995</v>
      </c>
      <c r="K9" s="11">
        <v>881807.7</v>
      </c>
      <c r="L9" s="13">
        <f>+I9-J9-K9</f>
        <v>16244387.57</v>
      </c>
      <c r="M9" s="14">
        <f>+K9*100/I9</f>
        <v>3.8172667258284454</v>
      </c>
      <c r="N9" s="14">
        <f>+L9*100/I9</f>
        <v>70.320502023765712</v>
      </c>
      <c r="O9" s="14">
        <f>+J9*100/I9</f>
        <v>25.862231250405834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2584729.1399999997</v>
      </c>
      <c r="K10" s="11">
        <v>709124.74</v>
      </c>
      <c r="L10" s="13">
        <f>+I10-J10-K10</f>
        <v>3506146.12</v>
      </c>
      <c r="M10" s="14">
        <f>+K10*100/I10</f>
        <v>10.428305</v>
      </c>
      <c r="N10" s="14">
        <f>+L10*100/I10</f>
        <v>51.560972352941178</v>
      </c>
      <c r="O10" s="14">
        <f t="shared" ref="O10:O37" si="1">+J10*100/I10</f>
        <v>38.01072264705882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711854.16999999993</v>
      </c>
      <c r="K11" s="11">
        <v>477300.93000000005</v>
      </c>
      <c r="L11" s="13">
        <f t="shared" ref="L11:L36" si="2">+I11-J11-K11</f>
        <v>2635844.9</v>
      </c>
      <c r="M11" s="14">
        <f>+K11*100/I11</f>
        <v>12.478455686274511</v>
      </c>
      <c r="N11" s="14">
        <f>+L11*100/I11</f>
        <v>68.910977777777774</v>
      </c>
      <c r="O11" s="14">
        <f t="shared" si="1"/>
        <v>18.610566535947711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13225.2</v>
      </c>
      <c r="K12" s="11">
        <v>3940.7</v>
      </c>
      <c r="L12" s="13">
        <f t="shared" si="2"/>
        <v>212334.09999999998</v>
      </c>
      <c r="M12" s="14">
        <f>+K12*100/I12</f>
        <v>1.7170806100217866</v>
      </c>
      <c r="N12" s="14">
        <f>+L12*100/I12</f>
        <v>92.520305010893225</v>
      </c>
      <c r="O12" s="14">
        <f t="shared" si="1"/>
        <v>5.7626143790849671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1628</v>
      </c>
      <c r="K15" s="11">
        <v>8420</v>
      </c>
      <c r="L15" s="13">
        <f t="shared" si="2"/>
        <v>32452</v>
      </c>
      <c r="M15" s="14">
        <f>+K15*100/I15</f>
        <v>19.811764705882354</v>
      </c>
      <c r="N15" s="14">
        <f>+L15*100/I15</f>
        <v>76.357647058823531</v>
      </c>
      <c r="O15" s="14">
        <f t="shared" si="1"/>
        <v>3.8305882352941176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10160</v>
      </c>
      <c r="K17" s="11">
        <v>2610.8000000000002</v>
      </c>
      <c r="L17" s="13">
        <f t="shared" si="2"/>
        <v>259229.2</v>
      </c>
      <c r="M17" s="14">
        <f>+K17*100/I17</f>
        <v>0.95985294117647069</v>
      </c>
      <c r="N17" s="14">
        <f>+L17*100/I17</f>
        <v>95.304852941176478</v>
      </c>
      <c r="O17" s="14">
        <f t="shared" si="1"/>
        <v>3.7352941176470589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358721</v>
      </c>
      <c r="K20" s="11">
        <v>142773</v>
      </c>
      <c r="L20" s="13">
        <f t="shared" si="2"/>
        <v>1368506</v>
      </c>
      <c r="M20" s="14">
        <f>+K20*100/I20</f>
        <v>7.6349197860962565</v>
      </c>
      <c r="N20" s="14">
        <f>+L20*100/I20</f>
        <v>73.18213903743316</v>
      </c>
      <c r="O20" s="14">
        <f t="shared" si="1"/>
        <v>19.182941176470589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0</v>
      </c>
      <c r="K24" s="11">
        <v>1404</v>
      </c>
      <c r="L24" s="13">
        <f t="shared" si="2"/>
        <v>160096</v>
      </c>
      <c r="M24" s="14">
        <f>+K24*100/I24</f>
        <v>0.86934984520123837</v>
      </c>
      <c r="N24" s="14">
        <f>+L24*100/I24</f>
        <v>99.130650154798758</v>
      </c>
      <c r="O24" s="14">
        <f t="shared" si="1"/>
        <v>0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0</v>
      </c>
      <c r="K26" s="11">
        <v>2112</v>
      </c>
      <c r="L26" s="13">
        <f t="shared" si="2"/>
        <v>31888</v>
      </c>
      <c r="M26" s="14">
        <f>+K26*100/I26</f>
        <v>6.2117647058823531</v>
      </c>
      <c r="N26" s="14">
        <f>+L26*100/I26</f>
        <v>93.788235294117641</v>
      </c>
      <c r="O26" s="14">
        <f t="shared" si="1"/>
        <v>0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3402.6</v>
      </c>
      <c r="L27" s="13">
        <f t="shared" si="2"/>
        <v>73097.399999999994</v>
      </c>
      <c r="M27" s="14">
        <f>+K27*100/I27</f>
        <v>4.4478431372549023</v>
      </c>
      <c r="N27" s="14">
        <f>+L27*100/I27</f>
        <v>95.552156862745079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23871.7</v>
      </c>
      <c r="K28" s="11">
        <v>26481</v>
      </c>
      <c r="L28" s="13">
        <f t="shared" si="2"/>
        <v>60147.3</v>
      </c>
      <c r="M28" s="14">
        <f>+K28*100/I28</f>
        <v>23.964705882352941</v>
      </c>
      <c r="N28" s="14">
        <f>+L28*100/I28</f>
        <v>54.431945701357463</v>
      </c>
      <c r="O28" s="14">
        <f t="shared" si="1"/>
        <v>21.603348416289592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0</v>
      </c>
      <c r="L29" s="13">
        <f t="shared" si="2"/>
        <v>59700</v>
      </c>
      <c r="M29" s="14">
        <f t="shared" si="4"/>
        <v>0</v>
      </c>
      <c r="N29" s="14">
        <f>+L29*100/I29</f>
        <v>100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6338</v>
      </c>
      <c r="L30" s="13">
        <f t="shared" si="2"/>
        <v>231662</v>
      </c>
      <c r="M30" s="14">
        <f>+K30*100/I30</f>
        <v>2.6630252100840335</v>
      </c>
      <c r="N30" s="14">
        <f>+L30*100/I30</f>
        <v>97.336974789915971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392955.5</v>
      </c>
      <c r="K35" s="11">
        <v>45062.5</v>
      </c>
      <c r="L35" s="13">
        <f>+I35-J35-K35</f>
        <v>326982</v>
      </c>
      <c r="M35" s="14">
        <f t="shared" si="4"/>
        <v>5.8905228758169939</v>
      </c>
      <c r="N35" s="14">
        <f>+L35*100/I35</f>
        <v>42.742745098039215</v>
      </c>
      <c r="O35" s="14">
        <f t="shared" si="1"/>
        <v>51.366732026143794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31422</v>
      </c>
      <c r="K37" s="12">
        <v>33878</v>
      </c>
      <c r="L37" s="13">
        <f>+I37-K37-J37</f>
        <v>104700</v>
      </c>
      <c r="M37" s="14">
        <f t="shared" si="4"/>
        <v>19.928235294117648</v>
      </c>
      <c r="N37" s="14">
        <f>+L37*100/I37</f>
        <v>61.588235294117645</v>
      </c>
      <c r="O37" s="14">
        <f t="shared" si="1"/>
        <v>18.483529411764707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10102871.439999998</v>
      </c>
      <c r="K38" s="17">
        <f>SUM(K9:K37)</f>
        <v>2346259.9700000002</v>
      </c>
      <c r="L38" s="17">
        <f>+I38-J38-K38</f>
        <v>25514868.590000004</v>
      </c>
      <c r="M38" s="18">
        <f t="shared" si="4"/>
        <v>6.1802232904857242</v>
      </c>
      <c r="N38" s="18">
        <f>+L38*100/I38</f>
        <v>67.208061821725863</v>
      </c>
      <c r="O38" s="18">
        <f>+J38*100/I38</f>
        <v>26.611714887788423</v>
      </c>
    </row>
    <row r="39" spans="1:15" ht="42" customHeight="1">
      <c r="A39" s="25" t="s">
        <v>48</v>
      </c>
      <c r="B39" s="25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C42" s="3"/>
      <c r="D42" s="15"/>
      <c r="E42" s="15"/>
      <c r="F42" s="15"/>
      <c r="I42" s="2"/>
      <c r="J42" s="2"/>
      <c r="K42" s="2"/>
      <c r="L42" s="2"/>
    </row>
    <row r="43" spans="1:15">
      <c r="A43" s="1"/>
      <c r="I43" s="2"/>
      <c r="J43" s="2"/>
      <c r="K43" s="2"/>
      <c r="L43" s="2"/>
    </row>
    <row r="44" spans="1:15">
      <c r="A44" s="1"/>
      <c r="B44" s="4"/>
      <c r="I44" s="2"/>
      <c r="J44" s="2"/>
      <c r="K44" s="2"/>
      <c r="L44" s="2"/>
    </row>
    <row r="45" spans="1:15">
      <c r="A45" s="1"/>
      <c r="I45" s="2"/>
      <c r="J45" s="2"/>
      <c r="K45" s="2"/>
      <c r="L45" s="2"/>
    </row>
    <row r="46" spans="1:15">
      <c r="A46" s="1"/>
      <c r="I46" s="2"/>
      <c r="J46" s="2"/>
      <c r="K46" s="2"/>
      <c r="L46" s="2"/>
    </row>
    <row r="47" spans="1:15">
      <c r="A47" s="1"/>
      <c r="C47" s="4"/>
      <c r="D47" s="4"/>
      <c r="I47" s="2"/>
      <c r="J47" s="2"/>
      <c r="K47" s="2"/>
      <c r="L47" s="2"/>
    </row>
    <row r="48" spans="1:15">
      <c r="A48" s="1"/>
      <c r="I48" s="2"/>
      <c r="J48" s="2"/>
      <c r="K48" s="2"/>
      <c r="L48" s="2"/>
    </row>
    <row r="49" spans="1:12">
      <c r="A49" s="1"/>
      <c r="D49" s="15"/>
      <c r="I49" s="2"/>
      <c r="J49" s="2"/>
      <c r="K49" s="2"/>
      <c r="L49" s="2"/>
    </row>
    <row r="50" spans="1:12">
      <c r="A50" s="1"/>
      <c r="I50" s="2"/>
      <c r="J50" s="2"/>
      <c r="K50" s="2"/>
      <c r="L50" s="2"/>
    </row>
    <row r="51" spans="1:12">
      <c r="A51" s="1"/>
      <c r="I51" s="2"/>
      <c r="J51" s="2"/>
      <c r="K51" s="2"/>
      <c r="L51" s="2"/>
    </row>
    <row r="52" spans="1:12">
      <c r="A52" s="1"/>
      <c r="I52" s="2"/>
      <c r="J52" s="2"/>
      <c r="K52" s="2"/>
      <c r="L52" s="2"/>
    </row>
    <row r="53" spans="1:12">
      <c r="A53" s="1"/>
      <c r="I53" s="2"/>
      <c r="J53" s="2"/>
      <c r="K53" s="2"/>
      <c r="L53" s="2"/>
    </row>
    <row r="54" spans="1:12">
      <c r="A54" s="1"/>
      <c r="I54" s="2"/>
      <c r="J54" s="2"/>
      <c r="K54" s="2"/>
      <c r="L54" s="2"/>
    </row>
    <row r="55" spans="1:12">
      <c r="A55" s="1"/>
      <c r="I55" s="2"/>
      <c r="J55" s="2"/>
      <c r="K55" s="2"/>
      <c r="L55" s="2"/>
    </row>
    <row r="56" spans="1:12">
      <c r="A56" s="1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2D31-968C-426C-A7C5-824D443F0AE6}">
  <dimension ref="A1:R59"/>
  <sheetViews>
    <sheetView topLeftCell="A24" zoomScale="62" zoomScaleNormal="62" workbookViewId="0">
      <selection activeCell="G53" sqref="A1:XFD1048576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6" t="s">
        <v>0</v>
      </c>
      <c r="B7" s="21" t="s">
        <v>1</v>
      </c>
      <c r="C7" s="21" t="s">
        <v>2</v>
      </c>
      <c r="D7" s="21" t="s">
        <v>3</v>
      </c>
      <c r="E7" s="21" t="s">
        <v>26</v>
      </c>
      <c r="F7" s="28" t="s">
        <v>30</v>
      </c>
      <c r="G7" s="29"/>
      <c r="H7" s="30"/>
      <c r="I7" s="31" t="s">
        <v>31</v>
      </c>
      <c r="J7" s="31"/>
      <c r="K7" s="31"/>
      <c r="L7" s="31"/>
      <c r="M7" s="32" t="s">
        <v>28</v>
      </c>
      <c r="N7" s="24" t="s">
        <v>29</v>
      </c>
      <c r="O7" s="24" t="s">
        <v>32</v>
      </c>
    </row>
    <row r="8" spans="1:18" s="6" customFormat="1" ht="90" customHeight="1">
      <c r="A8" s="27"/>
      <c r="B8" s="21" t="s">
        <v>20</v>
      </c>
      <c r="C8" s="21" t="s">
        <v>20</v>
      </c>
      <c r="D8" s="21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3"/>
      <c r="N8" s="24"/>
      <c r="O8" s="24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5392659.8200000003</v>
      </c>
      <c r="K9" s="11">
        <v>2484254.7299999995</v>
      </c>
      <c r="L9" s="13">
        <f>+I9-J9-K9</f>
        <v>15223585.449999999</v>
      </c>
      <c r="M9" s="14">
        <f>+K9*100/I9</f>
        <v>10.754116707430573</v>
      </c>
      <c r="N9" s="14">
        <f>+L9*100/I9</f>
        <v>65.901540875738618</v>
      </c>
      <c r="O9" s="14">
        <f>+J9*100/I9</f>
        <v>23.344342416830806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1644695.2999999998</v>
      </c>
      <c r="K10" s="11">
        <v>2309088</v>
      </c>
      <c r="L10" s="13">
        <f>+I10-J10-K10</f>
        <v>2846216.7</v>
      </c>
      <c r="M10" s="14">
        <f>+K10*100/I10</f>
        <v>33.957176470588237</v>
      </c>
      <c r="N10" s="14">
        <f>+L10*100/I10</f>
        <v>41.856127941176467</v>
      </c>
      <c r="O10" s="14">
        <f t="shared" ref="O10:O37" si="1">+J10*100/I10</f>
        <v>24.186695588235288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778804.63</v>
      </c>
      <c r="K11" s="11">
        <v>780386.10000000009</v>
      </c>
      <c r="L11" s="13">
        <f t="shared" ref="L11:L36" si="2">+I11-J11-K11</f>
        <v>2265809.27</v>
      </c>
      <c r="M11" s="14">
        <f>+K11*100/I11</f>
        <v>20.402250980392161</v>
      </c>
      <c r="N11" s="14">
        <f>+L11*100/I11</f>
        <v>59.236843660130717</v>
      </c>
      <c r="O11" s="14">
        <f t="shared" si="1"/>
        <v>20.360905359477123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4622.3999999999996</v>
      </c>
      <c r="K12" s="11">
        <v>14513.85</v>
      </c>
      <c r="L12" s="13">
        <f t="shared" si="2"/>
        <v>210363.75</v>
      </c>
      <c r="M12" s="14">
        <f>+K12*100/I12</f>
        <v>6.3241176470588236</v>
      </c>
      <c r="N12" s="14">
        <f>+L12*100/I12</f>
        <v>91.661764705882348</v>
      </c>
      <c r="O12" s="14">
        <f t="shared" si="1"/>
        <v>2.0141176470588231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129875.82</v>
      </c>
      <c r="K17" s="11">
        <v>2610.8000000000002</v>
      </c>
      <c r="L17" s="13">
        <f t="shared" si="2"/>
        <v>139513.38</v>
      </c>
      <c r="M17" s="14">
        <f>+K17*100/I17</f>
        <v>0.95985294117647069</v>
      </c>
      <c r="N17" s="14">
        <f>+L17*100/I17</f>
        <v>51.291683823529411</v>
      </c>
      <c r="O17" s="14">
        <f t="shared" si="1"/>
        <v>47.748463235294118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811144</v>
      </c>
      <c r="K20" s="11">
        <v>189219</v>
      </c>
      <c r="L20" s="13">
        <f t="shared" si="2"/>
        <v>869637</v>
      </c>
      <c r="M20" s="14">
        <f>+K20*100/I20</f>
        <v>10.118663101604279</v>
      </c>
      <c r="N20" s="14">
        <f>+L20*100/I20</f>
        <v>46.504652406417115</v>
      </c>
      <c r="O20" s="14">
        <f t="shared" si="1"/>
        <v>43.376684491978608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80</v>
      </c>
      <c r="K24" s="11">
        <v>1484</v>
      </c>
      <c r="L24" s="13">
        <f t="shared" si="2"/>
        <v>159936</v>
      </c>
      <c r="M24" s="14">
        <f>+K24*100/I24</f>
        <v>0.91888544891640866</v>
      </c>
      <c r="N24" s="14">
        <f>+L24*100/I24</f>
        <v>99.031578947368416</v>
      </c>
      <c r="O24" s="14">
        <f t="shared" si="1"/>
        <v>4.9535603715170282E-2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>
        <v>0</v>
      </c>
      <c r="K25" s="11">
        <v>0</v>
      </c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550</v>
      </c>
      <c r="K26" s="11">
        <v>5223</v>
      </c>
      <c r="L26" s="13">
        <f t="shared" si="2"/>
        <v>28227</v>
      </c>
      <c r="M26" s="14">
        <f>+K26*100/I26</f>
        <v>15.361764705882353</v>
      </c>
      <c r="N26" s="14">
        <f>+L26*100/I26</f>
        <v>83.020588235294113</v>
      </c>
      <c r="O26" s="14">
        <f t="shared" si="1"/>
        <v>1.6176470588235294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3402.6</v>
      </c>
      <c r="L27" s="13">
        <f t="shared" si="2"/>
        <v>73097.399999999994</v>
      </c>
      <c r="M27" s="14">
        <f>+K27*100/I27</f>
        <v>4.4478431372549023</v>
      </c>
      <c r="N27" s="14">
        <f>+L27*100/I27</f>
        <v>95.552156862745079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50352.7</v>
      </c>
      <c r="L28" s="13">
        <f t="shared" si="2"/>
        <v>60147.3</v>
      </c>
      <c r="M28" s="14">
        <f>+K28*100/I28</f>
        <v>45.568054298642537</v>
      </c>
      <c r="N28" s="14">
        <f>+L28*100/I28</f>
        <v>54.431945701357463</v>
      </c>
      <c r="O28" s="14">
        <f t="shared" si="1"/>
        <v>0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21990</v>
      </c>
      <c r="K29" s="11">
        <v>0</v>
      </c>
      <c r="L29" s="13">
        <f t="shared" si="2"/>
        <v>37710</v>
      </c>
      <c r="M29" s="14">
        <f t="shared" si="4"/>
        <v>0</v>
      </c>
      <c r="N29" s="14">
        <f>+L29*100/I29</f>
        <v>63.165829145728644</v>
      </c>
      <c r="O29" s="14">
        <f t="shared" si="1"/>
        <v>36.834170854271356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11178</v>
      </c>
      <c r="L30" s="13">
        <f t="shared" si="2"/>
        <v>226822</v>
      </c>
      <c r="M30" s="14">
        <f>+K30*100/I30</f>
        <v>4.6966386554621851</v>
      </c>
      <c r="N30" s="14">
        <f>+L30*100/I30</f>
        <v>95.303361344537819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438794</v>
      </c>
      <c r="K35" s="11">
        <v>141934</v>
      </c>
      <c r="L35" s="13">
        <f>+I35-J35-K35</f>
        <v>184272</v>
      </c>
      <c r="M35" s="14">
        <f t="shared" si="4"/>
        <v>18.55346405228758</v>
      </c>
      <c r="N35" s="14">
        <f>+L35*100/I35</f>
        <v>24.0878431372549</v>
      </c>
      <c r="O35" s="14">
        <f t="shared" si="1"/>
        <v>57.358692810457519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10750</v>
      </c>
      <c r="K37" s="12">
        <v>66423</v>
      </c>
      <c r="L37" s="13">
        <f>+I37-K37-J37</f>
        <v>92827</v>
      </c>
      <c r="M37" s="14">
        <f t="shared" si="4"/>
        <v>39.072352941176469</v>
      </c>
      <c r="N37" s="14">
        <f>+L37*100/I37</f>
        <v>54.604117647058821</v>
      </c>
      <c r="O37" s="14">
        <f t="shared" si="1"/>
        <v>6.3235294117647056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9233965.9700000007</v>
      </c>
      <c r="K38" s="17">
        <f>SUM(K9:K37)</f>
        <v>6071721.7799999993</v>
      </c>
      <c r="L38" s="17">
        <f>+I38-J38-K38</f>
        <v>22658312.25</v>
      </c>
      <c r="M38" s="18">
        <f t="shared" si="4"/>
        <v>15.993366821199027</v>
      </c>
      <c r="N38" s="18">
        <f>+L38*100/I38</f>
        <v>59.683679933621328</v>
      </c>
      <c r="O38" s="18">
        <f>+J38*100/I38</f>
        <v>24.322953245179647</v>
      </c>
    </row>
    <row r="39" spans="1:15" ht="42" customHeight="1">
      <c r="A39" s="25" t="s">
        <v>49</v>
      </c>
      <c r="B39" s="25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78EBD-B45F-4905-854D-90B1041B8164}">
  <dimension ref="A1:R59"/>
  <sheetViews>
    <sheetView zoomScale="70" zoomScaleNormal="70" workbookViewId="0">
      <selection activeCell="Q24" sqref="A1:XFD1048576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6" t="s">
        <v>0</v>
      </c>
      <c r="B7" s="22" t="s">
        <v>1</v>
      </c>
      <c r="C7" s="22" t="s">
        <v>2</v>
      </c>
      <c r="D7" s="22" t="s">
        <v>3</v>
      </c>
      <c r="E7" s="22" t="s">
        <v>26</v>
      </c>
      <c r="F7" s="28" t="s">
        <v>30</v>
      </c>
      <c r="G7" s="29"/>
      <c r="H7" s="30"/>
      <c r="I7" s="31" t="s">
        <v>31</v>
      </c>
      <c r="J7" s="31"/>
      <c r="K7" s="31"/>
      <c r="L7" s="31"/>
      <c r="M7" s="32" t="s">
        <v>28</v>
      </c>
      <c r="N7" s="24" t="s">
        <v>29</v>
      </c>
      <c r="O7" s="24" t="s">
        <v>32</v>
      </c>
    </row>
    <row r="8" spans="1:18" s="6" customFormat="1" ht="90" customHeight="1">
      <c r="A8" s="27"/>
      <c r="B8" s="22" t="s">
        <v>20</v>
      </c>
      <c r="C8" s="22" t="s">
        <v>20</v>
      </c>
      <c r="D8" s="22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3"/>
      <c r="N8" s="24"/>
      <c r="O8" s="24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5808321.6199999992</v>
      </c>
      <c r="K9" s="11">
        <v>4296623.4799999995</v>
      </c>
      <c r="L9" s="13">
        <f>+I9-J9-K9</f>
        <v>12995554.900000002</v>
      </c>
      <c r="M9" s="14">
        <f>+K9*100/I9</f>
        <v>18.599699054133026</v>
      </c>
      <c r="N9" s="14">
        <f>+L9*100/I9</f>
        <v>56.256595744680858</v>
      </c>
      <c r="O9" s="14">
        <f>+J9*100/I9</f>
        <v>25.143705201186116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1954824.84</v>
      </c>
      <c r="K10" s="11">
        <v>2842604.5</v>
      </c>
      <c r="L10" s="13">
        <f>+I10-J10-K10</f>
        <v>2002570.6600000001</v>
      </c>
      <c r="M10" s="14">
        <f>+K10*100/I10</f>
        <v>41.803007352941179</v>
      </c>
      <c r="N10" s="14">
        <f>+L10*100/I10</f>
        <v>29.449568529411764</v>
      </c>
      <c r="O10" s="14">
        <f t="shared" ref="O10:O37" si="1">+J10*100/I10</f>
        <v>28.747424117647057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913500.77</v>
      </c>
      <c r="K11" s="11">
        <v>1055245.93</v>
      </c>
      <c r="L11" s="13">
        <f t="shared" ref="L11:L36" si="2">+I11-J11-K11</f>
        <v>1856253.3</v>
      </c>
      <c r="M11" s="14">
        <f>+K11*100/I11</f>
        <v>27.588128888888889</v>
      </c>
      <c r="N11" s="14">
        <f>+L11*100/I11</f>
        <v>48.529498039215689</v>
      </c>
      <c r="O11" s="14">
        <f t="shared" si="1"/>
        <v>23.882373071895426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6592.75</v>
      </c>
      <c r="K12" s="11">
        <v>16484.2</v>
      </c>
      <c r="L12" s="13">
        <f t="shared" si="2"/>
        <v>206423.05</v>
      </c>
      <c r="M12" s="14">
        <f>+K12*100/I12</f>
        <v>7.1826579520697171</v>
      </c>
      <c r="N12" s="14">
        <f>+L12*100/I12</f>
        <v>89.944684095860566</v>
      </c>
      <c r="O12" s="14">
        <f t="shared" si="1"/>
        <v>2.8726579520697166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7809</v>
      </c>
      <c r="L16" s="13">
        <f t="shared" si="2"/>
        <v>34691</v>
      </c>
      <c r="M16" s="14">
        <f t="shared" si="4"/>
        <v>18.374117647058824</v>
      </c>
      <c r="N16" s="14">
        <f t="shared" si="3"/>
        <v>81.625882352941176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171354.02000000002</v>
      </c>
      <c r="K17" s="11">
        <v>32833.300000000003</v>
      </c>
      <c r="L17" s="13">
        <f t="shared" si="2"/>
        <v>67812.679999999978</v>
      </c>
      <c r="M17" s="14">
        <f>+K17*100/I17</f>
        <v>12.071066176470589</v>
      </c>
      <c r="N17" s="14">
        <f>+L17*100/I17</f>
        <v>24.931132352941169</v>
      </c>
      <c r="O17" s="14">
        <f t="shared" si="1"/>
        <v>62.997801470588236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506339.4</v>
      </c>
      <c r="K20" s="11">
        <v>550948</v>
      </c>
      <c r="L20" s="13">
        <f t="shared" si="2"/>
        <v>812712.60000000009</v>
      </c>
      <c r="M20" s="14">
        <f>+K20*100/I20</f>
        <v>29.462459893048127</v>
      </c>
      <c r="N20" s="14">
        <f>+L20*100/I20</f>
        <v>43.460566844919796</v>
      </c>
      <c r="O20" s="14">
        <f t="shared" si="1"/>
        <v>27.076973262032087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39519.65</v>
      </c>
      <c r="K24" s="11">
        <v>1564</v>
      </c>
      <c r="L24" s="13">
        <f t="shared" si="2"/>
        <v>120416.35</v>
      </c>
      <c r="M24" s="14">
        <f>+K24*100/I24</f>
        <v>0.96842105263157896</v>
      </c>
      <c r="N24" s="14">
        <f>+L24*100/I24</f>
        <v>74.561207430340559</v>
      </c>
      <c r="O24" s="14">
        <f t="shared" si="1"/>
        <v>24.470371517027864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550</v>
      </c>
      <c r="K26" s="11">
        <v>5223</v>
      </c>
      <c r="L26" s="13">
        <f t="shared" si="2"/>
        <v>28227</v>
      </c>
      <c r="M26" s="14">
        <f>+K26*100/I26</f>
        <v>15.361764705882353</v>
      </c>
      <c r="N26" s="14">
        <f>+L26*100/I26</f>
        <v>83.020588235294113</v>
      </c>
      <c r="O26" s="14">
        <f t="shared" si="1"/>
        <v>1.6176470588235294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13200</v>
      </c>
      <c r="K27" s="11">
        <v>3402.6</v>
      </c>
      <c r="L27" s="13">
        <f t="shared" si="2"/>
        <v>59897.4</v>
      </c>
      <c r="M27" s="14">
        <f>+K27*100/I27</f>
        <v>4.4478431372549023</v>
      </c>
      <c r="N27" s="14">
        <f>+L27*100/I27</f>
        <v>78.297254901960784</v>
      </c>
      <c r="O27" s="14">
        <f t="shared" si="1"/>
        <v>17.254901960784313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50352.7</v>
      </c>
      <c r="L28" s="13">
        <f t="shared" si="2"/>
        <v>60147.3</v>
      </c>
      <c r="M28" s="14">
        <f>+K28*100/I28</f>
        <v>45.568054298642537</v>
      </c>
      <c r="N28" s="14">
        <f>+L28*100/I28</f>
        <v>54.431945701357463</v>
      </c>
      <c r="O28" s="14">
        <f t="shared" si="1"/>
        <v>0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21990</v>
      </c>
      <c r="L29" s="13">
        <f t="shared" si="2"/>
        <v>37710</v>
      </c>
      <c r="M29" s="14">
        <f t="shared" si="4"/>
        <v>36.834170854271356</v>
      </c>
      <c r="N29" s="14">
        <f>+L29*100/I29</f>
        <v>63.165829145728644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11178</v>
      </c>
      <c r="L30" s="13">
        <f t="shared" si="2"/>
        <v>226822</v>
      </c>
      <c r="M30" s="14">
        <f>+K30*100/I30</f>
        <v>4.6966386554621851</v>
      </c>
      <c r="N30" s="14">
        <f>+L30*100/I30</f>
        <v>95.303361344537819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386787</v>
      </c>
      <c r="K35" s="11">
        <v>228517</v>
      </c>
      <c r="L35" s="13">
        <f>+I35-J35-K35</f>
        <v>149696</v>
      </c>
      <c r="M35" s="14">
        <f t="shared" si="4"/>
        <v>29.871503267973857</v>
      </c>
      <c r="N35" s="14">
        <f>+L35*100/I35</f>
        <v>19.5681045751634</v>
      </c>
      <c r="O35" s="14">
        <f t="shared" si="1"/>
        <v>50.560392156862747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37644.54</v>
      </c>
      <c r="K36" s="11">
        <v>11036</v>
      </c>
      <c r="L36" s="12">
        <f t="shared" si="2"/>
        <v>67519.459999999992</v>
      </c>
      <c r="M36" s="14">
        <f t="shared" si="4"/>
        <v>9.4974182444061963</v>
      </c>
      <c r="N36" s="14">
        <f t="shared" si="3"/>
        <v>58.106247848536995</v>
      </c>
      <c r="O36" s="14">
        <f t="shared" si="1"/>
        <v>32.3963339070568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7080</v>
      </c>
      <c r="K37" s="12">
        <v>78333</v>
      </c>
      <c r="L37" s="13">
        <f>+I37-K37-J37</f>
        <v>84587</v>
      </c>
      <c r="M37" s="14">
        <f t="shared" si="4"/>
        <v>46.078235294117647</v>
      </c>
      <c r="N37" s="14">
        <f>+L37*100/I37</f>
        <v>49.757058823529412</v>
      </c>
      <c r="O37" s="14">
        <f t="shared" si="1"/>
        <v>4.1647058823529415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9845714.589999998</v>
      </c>
      <c r="K38" s="17">
        <f>SUM(K9:K37)</f>
        <v>9225796.709999999</v>
      </c>
      <c r="L38" s="17">
        <f>+I38-J38-K38</f>
        <v>18892488.700000003</v>
      </c>
      <c r="M38" s="18">
        <f t="shared" si="4"/>
        <v>24.301434806658936</v>
      </c>
      <c r="N38" s="18">
        <f>+L38*100/I38</f>
        <v>49.764220577389111</v>
      </c>
      <c r="O38" s="18">
        <f>+J38*100/I38</f>
        <v>25.934344615951947</v>
      </c>
    </row>
    <row r="39" spans="1:15" ht="42" customHeight="1">
      <c r="A39" s="25" t="s">
        <v>50</v>
      </c>
      <c r="B39" s="25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E96A5-2586-49ED-B74F-1BA9BCC181E3}">
  <dimension ref="A1:R59"/>
  <sheetViews>
    <sheetView tabSelected="1" zoomScale="70" zoomScaleNormal="70" workbookViewId="0">
      <selection activeCell="K35" sqref="K35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6" t="s">
        <v>0</v>
      </c>
      <c r="B7" s="23" t="s">
        <v>1</v>
      </c>
      <c r="C7" s="23" t="s">
        <v>2</v>
      </c>
      <c r="D7" s="23" t="s">
        <v>3</v>
      </c>
      <c r="E7" s="23" t="s">
        <v>26</v>
      </c>
      <c r="F7" s="28" t="s">
        <v>30</v>
      </c>
      <c r="G7" s="29"/>
      <c r="H7" s="30"/>
      <c r="I7" s="31" t="s">
        <v>31</v>
      </c>
      <c r="J7" s="31"/>
      <c r="K7" s="31"/>
      <c r="L7" s="31"/>
      <c r="M7" s="32" t="s">
        <v>28</v>
      </c>
      <c r="N7" s="24" t="s">
        <v>29</v>
      </c>
      <c r="O7" s="24" t="s">
        <v>32</v>
      </c>
    </row>
    <row r="8" spans="1:18" s="6" customFormat="1" ht="90" customHeight="1">
      <c r="A8" s="27"/>
      <c r="B8" s="23" t="s">
        <v>20</v>
      </c>
      <c r="C8" s="23" t="s">
        <v>20</v>
      </c>
      <c r="D8" s="23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3"/>
      <c r="N8" s="24"/>
      <c r="O8" s="24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5337688.1499999994</v>
      </c>
      <c r="K9" s="11">
        <v>6268912.75</v>
      </c>
      <c r="L9" s="13">
        <f>+I9-J9-K9</f>
        <v>11493899.100000001</v>
      </c>
      <c r="M9" s="14">
        <f>+K9*100/I9</f>
        <v>27.137563039761044</v>
      </c>
      <c r="N9" s="14">
        <f>+L9*100/I9</f>
        <v>49.756061990000227</v>
      </c>
      <c r="O9" s="14">
        <f>+J9*100/I9</f>
        <v>23.106374970238736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784191.29999999993</v>
      </c>
      <c r="K10" s="11">
        <v>3880404.0400000005</v>
      </c>
      <c r="L10" s="13">
        <f>+I10-J10-K10</f>
        <v>2135404.6599999997</v>
      </c>
      <c r="M10" s="14">
        <f>+K10*100/I10</f>
        <v>57.064765294117656</v>
      </c>
      <c r="N10" s="14">
        <f>+L10*100/I10</f>
        <v>31.403009705882347</v>
      </c>
      <c r="O10" s="14">
        <f t="shared" ref="O10:O37" si="1">+J10*100/I10</f>
        <v>11.532225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785632.85</v>
      </c>
      <c r="K11" s="11">
        <v>1630724.21</v>
      </c>
      <c r="L11" s="13">
        <f t="shared" ref="L11:L36" si="2">+I11-J11-K11</f>
        <v>1408642.94</v>
      </c>
      <c r="M11" s="14">
        <f>+K11*100/I11</f>
        <v>42.633312679738559</v>
      </c>
      <c r="N11" s="14">
        <f>+L11*100/I11</f>
        <v>36.827266405228755</v>
      </c>
      <c r="O11" s="14">
        <f t="shared" si="1"/>
        <v>20.539420915032679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0</v>
      </c>
      <c r="K12" s="11">
        <v>23076.949999999997</v>
      </c>
      <c r="L12" s="13">
        <f t="shared" si="2"/>
        <v>206423.05</v>
      </c>
      <c r="M12" s="14">
        <f>+K12*100/I12</f>
        <v>10.055315904139432</v>
      </c>
      <c r="N12" s="14">
        <f>+L12*100/I12</f>
        <v>89.944684095860566</v>
      </c>
      <c r="O12" s="14">
        <f t="shared" si="1"/>
        <v>0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5040</v>
      </c>
      <c r="L13" s="13">
        <f t="shared" si="2"/>
        <v>3460</v>
      </c>
      <c r="M13" s="14">
        <f>+K13*100/I13</f>
        <v>59.294117647058826</v>
      </c>
      <c r="N13" s="14">
        <f t="shared" ref="N13:N36" si="3">+L13*100/I13</f>
        <v>40.705882352941174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7809</v>
      </c>
      <c r="L16" s="13">
        <f t="shared" si="2"/>
        <v>34691</v>
      </c>
      <c r="M16" s="14">
        <f t="shared" si="4"/>
        <v>18.374117647058824</v>
      </c>
      <c r="N16" s="14">
        <f t="shared" si="3"/>
        <v>81.625882352941176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0</v>
      </c>
      <c r="K17" s="11">
        <v>204187.32</v>
      </c>
      <c r="L17" s="13">
        <f t="shared" si="2"/>
        <v>67812.679999999993</v>
      </c>
      <c r="M17" s="14">
        <f>+K17*100/I17</f>
        <v>75.068867647058823</v>
      </c>
      <c r="N17" s="14">
        <f>+L17*100/I17</f>
        <v>24.931132352941173</v>
      </c>
      <c r="O17" s="14">
        <f t="shared" si="1"/>
        <v>0</v>
      </c>
    </row>
    <row r="18" spans="1:15" ht="30.7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370626.7</v>
      </c>
      <c r="K20" s="11">
        <v>938483</v>
      </c>
      <c r="L20" s="13">
        <f t="shared" si="2"/>
        <v>560890.30000000005</v>
      </c>
      <c r="M20" s="14">
        <f>+K20*100/I20</f>
        <v>50.18625668449198</v>
      </c>
      <c r="N20" s="14">
        <f>+L20*100/I20</f>
        <v>29.994133689839575</v>
      </c>
      <c r="O20" s="14">
        <f t="shared" si="1"/>
        <v>19.819609625668448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38813.75</v>
      </c>
      <c r="K24" s="11">
        <v>23038.15</v>
      </c>
      <c r="L24" s="13">
        <f t="shared" si="2"/>
        <v>99648.1</v>
      </c>
      <c r="M24" s="14">
        <f>+K24*100/I24</f>
        <v>14.265108359133126</v>
      </c>
      <c r="N24" s="14">
        <f>+L24*100/I24</f>
        <v>61.701609907120741</v>
      </c>
      <c r="O24" s="14">
        <f t="shared" si="1"/>
        <v>24.033281733746129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6244</v>
      </c>
      <c r="K26" s="11">
        <v>5223</v>
      </c>
      <c r="L26" s="13">
        <f t="shared" si="2"/>
        <v>22533</v>
      </c>
      <c r="M26" s="14">
        <f>+K26*100/I26</f>
        <v>15.361764705882353</v>
      </c>
      <c r="N26" s="14">
        <f>+L26*100/I26</f>
        <v>66.273529411764713</v>
      </c>
      <c r="O26" s="14">
        <f t="shared" si="1"/>
        <v>18.36470588235294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16602.599999999999</v>
      </c>
      <c r="L27" s="13">
        <f t="shared" si="2"/>
        <v>59897.4</v>
      </c>
      <c r="M27" s="14">
        <f>+K27*100/I27</f>
        <v>21.702745098039212</v>
      </c>
      <c r="N27" s="14">
        <f>+L27*100/I27</f>
        <v>78.297254901960784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21400</v>
      </c>
      <c r="K28" s="11">
        <v>50352.7</v>
      </c>
      <c r="L28" s="13">
        <f t="shared" si="2"/>
        <v>38747.300000000003</v>
      </c>
      <c r="M28" s="14">
        <f>+K28*100/I28</f>
        <v>45.568054298642537</v>
      </c>
      <c r="N28" s="14">
        <f>+L28*100/I28</f>
        <v>35.065429864253396</v>
      </c>
      <c r="O28" s="14">
        <f t="shared" si="1"/>
        <v>19.366515837104071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21990</v>
      </c>
      <c r="L29" s="13">
        <f t="shared" si="2"/>
        <v>37710</v>
      </c>
      <c r="M29" s="14">
        <f t="shared" si="4"/>
        <v>36.834170854271356</v>
      </c>
      <c r="N29" s="14">
        <f>+L29*100/I29</f>
        <v>63.165829145728644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11178</v>
      </c>
      <c r="L30" s="13">
        <f t="shared" si="2"/>
        <v>226822</v>
      </c>
      <c r="M30" s="14">
        <f>+K30*100/I30</f>
        <v>4.6966386554621851</v>
      </c>
      <c r="N30" s="14">
        <f>+L30*100/I30</f>
        <v>95.303361344537819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1842</v>
      </c>
      <c r="L33" s="13">
        <f t="shared" si="2"/>
        <v>2858</v>
      </c>
      <c r="M33" s="14">
        <f t="shared" si="4"/>
        <v>39.191489361702125</v>
      </c>
      <c r="N33" s="14">
        <f>+L33*100/I33</f>
        <v>60.808510638297875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344837</v>
      </c>
      <c r="K35" s="11">
        <v>285895.5</v>
      </c>
      <c r="L35" s="13">
        <f>+I35-J35-K35</f>
        <v>134267.5</v>
      </c>
      <c r="M35" s="14">
        <f t="shared" si="4"/>
        <v>37.371960784313728</v>
      </c>
      <c r="N35" s="14">
        <f>+L35*100/I35</f>
        <v>17.551307189542484</v>
      </c>
      <c r="O35" s="14">
        <f t="shared" si="1"/>
        <v>45.076732026143787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48680.54</v>
      </c>
      <c r="L36" s="12">
        <f t="shared" si="2"/>
        <v>67519.459999999992</v>
      </c>
      <c r="M36" s="14">
        <f t="shared" si="4"/>
        <v>41.893752151462998</v>
      </c>
      <c r="N36" s="14">
        <f t="shared" si="3"/>
        <v>58.106247848536995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9490</v>
      </c>
      <c r="K37" s="12">
        <v>91803</v>
      </c>
      <c r="L37" s="13">
        <f>+I37-K37-J37</f>
        <v>68707</v>
      </c>
      <c r="M37" s="14">
        <f t="shared" si="4"/>
        <v>54.001764705882351</v>
      </c>
      <c r="N37" s="14">
        <f>+L37*100/I37</f>
        <v>40.415882352941175</v>
      </c>
      <c r="O37" s="14">
        <f t="shared" si="1"/>
        <v>5.5823529411764703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7698923.7499999991</v>
      </c>
      <c r="K38" s="17">
        <f>SUM(K9:K37)</f>
        <v>13525290.759999998</v>
      </c>
      <c r="L38" s="17">
        <f>+I38-J38-K38</f>
        <v>16739785.490000002</v>
      </c>
      <c r="M38" s="18">
        <f t="shared" si="4"/>
        <v>35.626621957644076</v>
      </c>
      <c r="N38" s="18">
        <f>+L38*100/I38</f>
        <v>44.093840190706992</v>
      </c>
      <c r="O38" s="18">
        <f>+J38*100/I38</f>
        <v>20.279537851648929</v>
      </c>
    </row>
    <row r="39" spans="1:15" ht="42" customHeight="1">
      <c r="A39" s="25" t="s">
        <v>51</v>
      </c>
      <c r="B39" s="25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A39:B39"/>
    <mergeCell ref="A7:A8"/>
    <mergeCell ref="F7:H7"/>
    <mergeCell ref="I7:L7"/>
    <mergeCell ref="M7:M8"/>
    <mergeCell ref="N7:N8"/>
    <mergeCell ref="O7:O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ต.ค 67</vt:lpstr>
      <vt:lpstr>พ.ย 67</vt:lpstr>
      <vt:lpstr>ธ.ค 67</vt:lpstr>
      <vt:lpstr>ม.ค 68</vt:lpstr>
      <vt:lpstr>ก.พ 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2024-06-09T05:03:35Z</cp:lastPrinted>
  <dcterms:created xsi:type="dcterms:W3CDTF">2023-02-18T08:25:25Z</dcterms:created>
  <dcterms:modified xsi:type="dcterms:W3CDTF">2025-03-24T09:09:35Z</dcterms:modified>
</cp:coreProperties>
</file>