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\จัดสรร 69\รายงานคงเหลือ MMC  รายเดือน ปีงบ 68\อัพเว็บไซต์\"/>
    </mc:Choice>
  </mc:AlternateContent>
  <xr:revisionPtr revIDLastSave="0" documentId="13_ncr:1_{9153B0EA-CA0D-4E15-B68D-56B272E593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ต.ค 68" sheetId="23" state="hidden" r:id="rId1"/>
    <sheet name="พ.ย 68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3" i="24" l="1"/>
  <c r="L32" i="24"/>
  <c r="K32" i="24"/>
  <c r="P32" i="24" s="1"/>
  <c r="J32" i="24"/>
  <c r="G32" i="24"/>
  <c r="F32" i="24"/>
  <c r="H32" i="24" s="1"/>
  <c r="E32" i="24"/>
  <c r="D32" i="24"/>
  <c r="C32" i="24"/>
  <c r="B32" i="24"/>
  <c r="P31" i="24"/>
  <c r="N31" i="24"/>
  <c r="M31" i="24"/>
  <c r="O31" i="24" s="1"/>
  <c r="H31" i="24"/>
  <c r="P30" i="24"/>
  <c r="N30" i="24"/>
  <c r="M30" i="24"/>
  <c r="O30" i="24" s="1"/>
  <c r="H30" i="24"/>
  <c r="P29" i="24"/>
  <c r="O29" i="24"/>
  <c r="N29" i="24"/>
  <c r="M29" i="24"/>
  <c r="H29" i="24"/>
  <c r="P28" i="24"/>
  <c r="N28" i="24"/>
  <c r="M28" i="24"/>
  <c r="O28" i="24" s="1"/>
  <c r="H28" i="24"/>
  <c r="P27" i="24"/>
  <c r="N27" i="24"/>
  <c r="M27" i="24"/>
  <c r="O27" i="24" s="1"/>
  <c r="H27" i="24"/>
  <c r="P26" i="24"/>
  <c r="N26" i="24"/>
  <c r="M26" i="24"/>
  <c r="O26" i="24" s="1"/>
  <c r="H26" i="24"/>
  <c r="P25" i="24"/>
  <c r="N25" i="24"/>
  <c r="M25" i="24"/>
  <c r="O25" i="24" s="1"/>
  <c r="H25" i="24"/>
  <c r="P24" i="24"/>
  <c r="N24" i="24"/>
  <c r="M24" i="24"/>
  <c r="O24" i="24" s="1"/>
  <c r="H24" i="24"/>
  <c r="P23" i="24"/>
  <c r="N23" i="24"/>
  <c r="M23" i="24"/>
  <c r="O23" i="24" s="1"/>
  <c r="H23" i="24"/>
  <c r="P22" i="24"/>
  <c r="N22" i="24"/>
  <c r="M22" i="24"/>
  <c r="O22" i="24" s="1"/>
  <c r="H22" i="24"/>
  <c r="P21" i="24"/>
  <c r="O21" i="24"/>
  <c r="N21" i="24"/>
  <c r="M21" i="24"/>
  <c r="H21" i="24"/>
  <c r="P20" i="24"/>
  <c r="N20" i="24"/>
  <c r="M20" i="24"/>
  <c r="O20" i="24" s="1"/>
  <c r="H20" i="24"/>
  <c r="P19" i="24"/>
  <c r="N19" i="24"/>
  <c r="M19" i="24"/>
  <c r="O19" i="24" s="1"/>
  <c r="H19" i="24"/>
  <c r="P18" i="24"/>
  <c r="N18" i="24"/>
  <c r="M18" i="24"/>
  <c r="O18" i="24" s="1"/>
  <c r="H18" i="24"/>
  <c r="P17" i="24"/>
  <c r="N17" i="24"/>
  <c r="M17" i="24"/>
  <c r="O17" i="24" s="1"/>
  <c r="H17" i="24"/>
  <c r="P16" i="24"/>
  <c r="N16" i="24"/>
  <c r="M16" i="24"/>
  <c r="O16" i="24" s="1"/>
  <c r="H16" i="24"/>
  <c r="P15" i="24"/>
  <c r="N15" i="24"/>
  <c r="M15" i="24"/>
  <c r="O15" i="24" s="1"/>
  <c r="H15" i="24"/>
  <c r="P14" i="24"/>
  <c r="N14" i="24"/>
  <c r="M14" i="24"/>
  <c r="O14" i="24" s="1"/>
  <c r="H14" i="24"/>
  <c r="P13" i="24"/>
  <c r="N13" i="24"/>
  <c r="M13" i="24"/>
  <c r="O13" i="24" s="1"/>
  <c r="H13" i="24"/>
  <c r="P12" i="24"/>
  <c r="N12" i="24"/>
  <c r="M12" i="24"/>
  <c r="O12" i="24" s="1"/>
  <c r="H12" i="24"/>
  <c r="P11" i="24"/>
  <c r="N11" i="24"/>
  <c r="M11" i="24"/>
  <c r="O11" i="24" s="1"/>
  <c r="H11" i="24"/>
  <c r="P10" i="24"/>
  <c r="N10" i="24"/>
  <c r="M10" i="24"/>
  <c r="O10" i="24" s="1"/>
  <c r="H10" i="24"/>
  <c r="P9" i="24"/>
  <c r="N9" i="24"/>
  <c r="M9" i="24"/>
  <c r="O9" i="24" s="1"/>
  <c r="H9" i="24"/>
  <c r="M32" i="24" l="1"/>
  <c r="O32" i="24" s="1"/>
  <c r="N32" i="24"/>
  <c r="J32" i="23"/>
  <c r="L32" i="23"/>
  <c r="K32" i="23"/>
  <c r="G32" i="23"/>
  <c r="F32" i="23"/>
  <c r="E32" i="23"/>
  <c r="D32" i="23"/>
  <c r="C32" i="23"/>
  <c r="B32" i="23"/>
  <c r="P31" i="23"/>
  <c r="N31" i="23"/>
  <c r="M31" i="23"/>
  <c r="O31" i="23" s="1"/>
  <c r="H31" i="23"/>
  <c r="P30" i="23"/>
  <c r="N30" i="23"/>
  <c r="M30" i="23"/>
  <c r="O30" i="23" s="1"/>
  <c r="H30" i="23"/>
  <c r="P29" i="23"/>
  <c r="N29" i="23"/>
  <c r="M29" i="23"/>
  <c r="O29" i="23" s="1"/>
  <c r="H29" i="23"/>
  <c r="P28" i="23"/>
  <c r="N28" i="23"/>
  <c r="M28" i="23"/>
  <c r="O28" i="23" s="1"/>
  <c r="H28" i="23"/>
  <c r="P27" i="23"/>
  <c r="N27" i="23"/>
  <c r="M27" i="23"/>
  <c r="O27" i="23" s="1"/>
  <c r="H27" i="23"/>
  <c r="P26" i="23"/>
  <c r="N26" i="23"/>
  <c r="M26" i="23"/>
  <c r="O26" i="23" s="1"/>
  <c r="H26" i="23"/>
  <c r="P25" i="23"/>
  <c r="N25" i="23"/>
  <c r="M25" i="23"/>
  <c r="O25" i="23" s="1"/>
  <c r="H25" i="23"/>
  <c r="P24" i="23"/>
  <c r="N24" i="23"/>
  <c r="M24" i="23"/>
  <c r="O24" i="23" s="1"/>
  <c r="H24" i="23"/>
  <c r="P23" i="23"/>
  <c r="N23" i="23"/>
  <c r="M23" i="23"/>
  <c r="O23" i="23" s="1"/>
  <c r="H23" i="23"/>
  <c r="P22" i="23"/>
  <c r="N22" i="23"/>
  <c r="M22" i="23"/>
  <c r="O22" i="23" s="1"/>
  <c r="H22" i="23"/>
  <c r="P21" i="23"/>
  <c r="N21" i="23"/>
  <c r="M21" i="23"/>
  <c r="O21" i="23" s="1"/>
  <c r="H21" i="23"/>
  <c r="P20" i="23"/>
  <c r="N20" i="23"/>
  <c r="M20" i="23"/>
  <c r="O20" i="23" s="1"/>
  <c r="H20" i="23"/>
  <c r="N19" i="23"/>
  <c r="M19" i="23"/>
  <c r="O19" i="23" s="1"/>
  <c r="P19" i="23"/>
  <c r="H19" i="23"/>
  <c r="P18" i="23"/>
  <c r="N18" i="23"/>
  <c r="M18" i="23"/>
  <c r="O18" i="23" s="1"/>
  <c r="H18" i="23"/>
  <c r="P17" i="23"/>
  <c r="N17" i="23"/>
  <c r="M17" i="23"/>
  <c r="O17" i="23" s="1"/>
  <c r="H17" i="23"/>
  <c r="N16" i="23"/>
  <c r="M16" i="23"/>
  <c r="O16" i="23" s="1"/>
  <c r="P16" i="23"/>
  <c r="H16" i="23"/>
  <c r="P15" i="23"/>
  <c r="N15" i="23"/>
  <c r="M15" i="23"/>
  <c r="O15" i="23" s="1"/>
  <c r="H15" i="23"/>
  <c r="P14" i="23"/>
  <c r="N14" i="23"/>
  <c r="M14" i="23"/>
  <c r="O14" i="23" s="1"/>
  <c r="H14" i="23"/>
  <c r="P13" i="23"/>
  <c r="N13" i="23"/>
  <c r="M13" i="23"/>
  <c r="O13" i="23" s="1"/>
  <c r="H13" i="23"/>
  <c r="P12" i="23"/>
  <c r="N12" i="23"/>
  <c r="M12" i="23"/>
  <c r="O12" i="23" s="1"/>
  <c r="H12" i="23"/>
  <c r="P11" i="23"/>
  <c r="N11" i="23"/>
  <c r="H11" i="23"/>
  <c r="M10" i="23"/>
  <c r="O10" i="23" s="1"/>
  <c r="H10" i="23"/>
  <c r="P9" i="23"/>
  <c r="N9" i="23"/>
  <c r="M9" i="23"/>
  <c r="O9" i="23" s="1"/>
  <c r="H9" i="23"/>
  <c r="H32" i="23" l="1"/>
  <c r="N10" i="23"/>
  <c r="M11" i="23"/>
  <c r="O11" i="23" s="1"/>
  <c r="P10" i="23"/>
  <c r="P32" i="23" l="1"/>
  <c r="O43" i="23"/>
  <c r="N32" i="23"/>
  <c r="M32" i="23"/>
  <c r="O32" i="23" s="1"/>
</calcChain>
</file>

<file path=xl/sharedStrings.xml><?xml version="1.0" encoding="utf-8"?>
<sst xmlns="http://schemas.openxmlformats.org/spreadsheetml/2006/main" count="98" uniqueCount="44">
  <si>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</si>
  <si>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</si>
  <si>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</si>
  <si>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</si>
  <si>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</si>
  <si>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</si>
  <si>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</si>
  <si>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 xml:space="preserve">หน่วยส่งเสริม&amp;พัฒนาการศึกษาตัวตนเอง </t>
  </si>
  <si>
    <t>งานสื่อสารองค์กร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</si>
  <si>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</si>
  <si>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</si>
  <si>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</si>
  <si>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</si>
  <si>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</si>
  <si>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</si>
  <si>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</si>
  <si>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</si>
  <si>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</si>
  <si>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</si>
  <si>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</si>
  <si>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</si>
  <si>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</si>
  <si>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</si>
  <si>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</si>
  <si>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</si>
  <si>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</si>
  <si>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</si>
  <si>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</si>
  <si>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</si>
  <si>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</si>
  <si>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</si>
  <si>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</si>
  <si>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</si>
  <si>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</si>
  <si>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</si>
  <si>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</si>
  <si>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</si>
  <si>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</si>
  <si>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</si>
  <si>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</si>
  <si>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t>ปี งปม 2568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</si>
  <si>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</si>
  <si>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68
</t>
    </r>
  </si>
  <si>
    <t>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</si>
</sst>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3" fontId="9" fillId="4" borderId="0" xfId="1" applyFont="1" applyFill="1" applyAlignment="1">
      <alignment vertical="top"/>
    </xf>
    <xf numFmtId="43" fontId="3" fillId="4" borderId="0" xfId="0" applyNumberFormat="1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479A4FA-1C2A-47E9-8B98-4E7FB73496B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3EEA65E-C976-42D2-9B61-A2DD0B0F43AA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8B4F66E-7ACB-4F53-8B71-75B7887D7F5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2C9A318-8395-4F03-994D-EDB26E080D0D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F231A8-44B6-46F5-A5AE-4D8109590E3E}"/>
            </a:ext>
          </a:extLst>
        </xdr:cNvPr>
        <xdr:cNvSpPr/>
      </xdr:nvSpPr>
      <xdr:spPr>
        <a:xfrm flipH="1" flipV="1">
          <a:off x="9860489" y="13641233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D16F5057-340E-4237-87CB-E509101BC907}"/>
            </a:ext>
          </a:extLst>
        </xdr:cNvPr>
        <xdr:cNvSpPr/>
      </xdr:nvSpPr>
      <xdr:spPr>
        <a:xfrm rot="10800000" flipV="1">
          <a:off x="11620501" y="13716001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31</xdr:row>
      <xdr:rowOff>79375</xdr:rowOff>
    </xdr:from>
    <xdr:to>
      <xdr:col>2</xdr:col>
      <xdr:colOff>247650</xdr:colOff>
      <xdr:row>31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53581410-2B7E-406D-B987-0D2DC6DCD3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12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E53A1B9C-B32A-413A-974E-69BF6D1FFF81}"/>
            </a:ext>
          </a:extLst>
        </xdr:cNvPr>
        <xdr:cNvSpPr/>
      </xdr:nvSpPr>
      <xdr:spPr>
        <a:xfrm>
          <a:off x="734290" y="92364"/>
          <a:ext cx="194745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2569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พฤศจิกายน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31</xdr:row>
      <xdr:rowOff>79375</xdr:rowOff>
    </xdr:from>
    <xdr:to>
      <xdr:col>3</xdr:col>
      <xdr:colOff>209550</xdr:colOff>
      <xdr:row>31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2765201E-7DE8-480C-A157-B1738470238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31</xdr:row>
      <xdr:rowOff>66674</xdr:rowOff>
    </xdr:from>
    <xdr:to>
      <xdr:col>4</xdr:col>
      <xdr:colOff>228600</xdr:colOff>
      <xdr:row>31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F015935B-9044-451B-BC72-8D659FA5BA5F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144989</xdr:colOff>
      <xdr:row>31</xdr:row>
      <xdr:rowOff>102126</xdr:rowOff>
    </xdr:from>
    <xdr:to>
      <xdr:col>7</xdr:col>
      <xdr:colOff>326570</xdr:colOff>
      <xdr:row>31</xdr:row>
      <xdr:rowOff>353785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91FAE8E-12EB-4019-A0D4-F87391EF480A}"/>
            </a:ext>
          </a:extLst>
        </xdr:cNvPr>
        <xdr:cNvSpPr/>
      </xdr:nvSpPr>
      <xdr:spPr>
        <a:xfrm flipH="1" flipV="1">
          <a:off x="9850964" y="13570476"/>
          <a:ext cx="181581" cy="251659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136072</xdr:colOff>
      <xdr:row>31</xdr:row>
      <xdr:rowOff>176894</xdr:rowOff>
    </xdr:from>
    <xdr:to>
      <xdr:col>8</xdr:col>
      <xdr:colOff>340178</xdr:colOff>
      <xdr:row>31</xdr:row>
      <xdr:rowOff>381000</xdr:rowOff>
    </xdr:to>
    <xdr:sp macro="" textlink="">
      <xdr:nvSpPr>
        <xdr:cNvPr id="7" name="Arrow: Down 7">
          <a:extLst>
            <a:ext uri="{FF2B5EF4-FFF2-40B4-BE49-F238E27FC236}">
              <a16:creationId xmlns:a16="http://schemas.microsoft.com/office/drawing/2014/main" id="{E9BBCEEB-CF57-4035-851A-51952D8994D9}"/>
            </a:ext>
          </a:extLst>
        </xdr:cNvPr>
        <xdr:cNvSpPr/>
      </xdr:nvSpPr>
      <xdr:spPr>
        <a:xfrm rot="10800000" flipV="1">
          <a:off x="11613697" y="13645244"/>
          <a:ext cx="204106" cy="2041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EED5-5F36-4152-8E1F-54007CE67DAD}">
  <dimension ref="A1:T53"/>
  <sheetViews>
    <sheetView zoomScale="70" zoomScaleNormal="70" workbookViewId="0">
      <pane ySplit="8" topLeftCell="A27" activePane="bottomLeft" state="frozen"/>
      <selection pane="bottomLeft" activeCell="K31" sqref="K31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29" t="s">
        <v>0</v>
      </c>
      <c r="B7" s="20" t="s">
        <v>1</v>
      </c>
      <c r="C7" s="20" t="s">
        <v>2</v>
      </c>
      <c r="D7" s="20" t="s">
        <v>3</v>
      </c>
      <c r="E7" s="20" t="s">
        <v>20</v>
      </c>
      <c r="F7" s="31" t="s">
        <v>24</v>
      </c>
      <c r="G7" s="32"/>
      <c r="H7" s="33"/>
      <c r="I7" s="23" t="s">
        <v>40</v>
      </c>
      <c r="J7" s="34" t="s">
        <v>43</v>
      </c>
      <c r="K7" s="34"/>
      <c r="L7" s="34"/>
      <c r="M7" s="34"/>
      <c r="N7" s="35" t="s">
        <v>22</v>
      </c>
      <c r="O7" s="28" t="s">
        <v>23</v>
      </c>
      <c r="P7" s="28" t="s">
        <v>25</v>
      </c>
    </row>
    <row r="8" spans="1:20" s="5" customFormat="1" ht="90" customHeight="1">
      <c r="A8" s="30"/>
      <c r="B8" s="20" t="s">
        <v>15</v>
      </c>
      <c r="C8" s="20" t="s">
        <v>15</v>
      </c>
      <c r="D8" s="20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36"/>
      <c r="O8" s="28"/>
      <c r="P8" s="28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3273512.4</v>
      </c>
      <c r="L9" s="10">
        <v>118729</v>
      </c>
      <c r="M9" s="12">
        <f>+J9-K9-L9</f>
        <v>19708258.600000001</v>
      </c>
      <c r="N9" s="13">
        <f t="shared" ref="N9:N14" si="0">+L9*100/J9</f>
        <v>0.51396723014653367</v>
      </c>
      <c r="O9" s="13">
        <f>+M9*100/J9</f>
        <v>85.315290145234968</v>
      </c>
      <c r="P9" s="13">
        <f>+K9*100/J9</f>
        <v>14.170742624618514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585276.19999999995</v>
      </c>
      <c r="L10" s="10">
        <v>0</v>
      </c>
      <c r="M10" s="12">
        <f>+J10-K10-L10</f>
        <v>6214723.7999999998</v>
      </c>
      <c r="N10" s="13">
        <f t="shared" si="0"/>
        <v>0</v>
      </c>
      <c r="O10" s="13">
        <f>+M10*100/J10</f>
        <v>91.392997058823525</v>
      </c>
      <c r="P10" s="13">
        <f t="shared" ref="P10:P31" si="2">+K10*100/J10</f>
        <v>8.6070029411764697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573076.31000000006</v>
      </c>
      <c r="L11" s="10">
        <v>99280</v>
      </c>
      <c r="M11" s="12">
        <f t="shared" ref="M11:M30" si="3">+J11-K11-L11</f>
        <v>3152643.69</v>
      </c>
      <c r="N11" s="13">
        <f t="shared" si="0"/>
        <v>2.5955555555555554</v>
      </c>
      <c r="O11" s="13">
        <f>+M11*100/J11</f>
        <v>82.422057254901958</v>
      </c>
      <c r="P11" s="13">
        <f t="shared" si="2"/>
        <v>14.982387189542486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0</v>
      </c>
      <c r="M12" s="12">
        <f t="shared" si="3"/>
        <v>229500</v>
      </c>
      <c r="N12" s="13">
        <f t="shared" si="0"/>
        <v>0</v>
      </c>
      <c r="O12" s="13">
        <f>+M12*100/J12</f>
        <v>100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ref="N15:N32" si="5">+L15*100/J15</f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0</v>
      </c>
      <c r="L16" s="10">
        <v>0</v>
      </c>
      <c r="M16" s="12">
        <f t="shared" si="3"/>
        <v>272000</v>
      </c>
      <c r="N16" s="13">
        <f>+L16*100/J16</f>
        <v>0</v>
      </c>
      <c r="O16" s="13">
        <f>+M16*100/J16</f>
        <v>100</v>
      </c>
      <c r="P16" s="13">
        <f t="shared" si="2"/>
        <v>0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5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5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52815</v>
      </c>
      <c r="L19" s="10">
        <v>0</v>
      </c>
      <c r="M19" s="12">
        <f t="shared" si="3"/>
        <v>1817185</v>
      </c>
      <c r="N19" s="13">
        <f>+L19*100/J19</f>
        <v>0</v>
      </c>
      <c r="O19" s="13">
        <f t="shared" ref="O19:O25" si="6">+M19*100/J19</f>
        <v>97.175668449197858</v>
      </c>
      <c r="P19" s="13">
        <f t="shared" si="2"/>
        <v>2.8243315508021389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0</v>
      </c>
      <c r="M20" s="12">
        <f t="shared" si="3"/>
        <v>161500</v>
      </c>
      <c r="N20" s="13">
        <f>+L20*100/J20</f>
        <v>0</v>
      </c>
      <c r="O20" s="13">
        <f t="shared" si="6"/>
        <v>100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0</v>
      </c>
      <c r="L21" s="10">
        <v>597</v>
      </c>
      <c r="M21" s="12">
        <f t="shared" si="3"/>
        <v>33403</v>
      </c>
      <c r="N21" s="13">
        <f>+L21*100/J21</f>
        <v>1.7558823529411764</v>
      </c>
      <c r="O21" s="13">
        <f t="shared" si="6"/>
        <v>98.244117647058829</v>
      </c>
      <c r="P21" s="13">
        <f t="shared" si="2"/>
        <v>0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0</v>
      </c>
      <c r="L22" s="10">
        <v>0</v>
      </c>
      <c r="M22" s="12">
        <f t="shared" si="3"/>
        <v>76500</v>
      </c>
      <c r="N22" s="13">
        <f>+L22*100/J22</f>
        <v>0</v>
      </c>
      <c r="O22" s="13">
        <f t="shared" si="6"/>
        <v>100</v>
      </c>
      <c r="P22" s="13">
        <f t="shared" si="2"/>
        <v>0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6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5"/>
        <v>0</v>
      </c>
      <c r="O24" s="13">
        <f t="shared" si="6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0</v>
      </c>
      <c r="L25" s="10">
        <v>0</v>
      </c>
      <c r="M25" s="12">
        <f t="shared" si="3"/>
        <v>238000</v>
      </c>
      <c r="N25" s="13">
        <f>+L25*100/J25</f>
        <v>0</v>
      </c>
      <c r="O25" s="13">
        <f t="shared" si="6"/>
        <v>100</v>
      </c>
      <c r="P25" s="13">
        <f t="shared" si="2"/>
        <v>0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5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5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5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375996</v>
      </c>
      <c r="L29" s="10">
        <v>0</v>
      </c>
      <c r="M29" s="12">
        <f>+J29-K29-L29</f>
        <v>389004</v>
      </c>
      <c r="N29" s="13">
        <f t="shared" si="5"/>
        <v>0</v>
      </c>
      <c r="O29" s="13">
        <f>+M29*100/J29</f>
        <v>50.850196078431374</v>
      </c>
      <c r="P29" s="13">
        <f t="shared" si="2"/>
        <v>49.149803921568626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0</v>
      </c>
      <c r="M30" s="11">
        <f t="shared" si="3"/>
        <v>116200</v>
      </c>
      <c r="N30" s="13">
        <f t="shared" si="5"/>
        <v>0</v>
      </c>
      <c r="O30" s="13">
        <f t="shared" si="4"/>
        <v>100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46930</v>
      </c>
      <c r="L31" s="11">
        <v>0</v>
      </c>
      <c r="M31" s="12">
        <f>+J31-L31-K31</f>
        <v>123070</v>
      </c>
      <c r="N31" s="13">
        <f t="shared" si="5"/>
        <v>0</v>
      </c>
      <c r="O31" s="13">
        <f>+M31*100/J31</f>
        <v>72.39411764705882</v>
      </c>
      <c r="P31" s="13">
        <f t="shared" si="2"/>
        <v>27.605882352941176</v>
      </c>
      <c r="S31" s="3"/>
    </row>
    <row r="32" spans="1:19" s="18" customFormat="1" ht="43.5" customHeight="1">
      <c r="A32" s="8" t="s">
        <v>14</v>
      </c>
      <c r="B32" s="16">
        <f t="shared" ref="B32:E32" si="7">SUM(B9:B31)</f>
        <v>36848839.539999992</v>
      </c>
      <c r="C32" s="16">
        <f t="shared" si="7"/>
        <v>36259363.629999995</v>
      </c>
      <c r="D32" s="16">
        <f t="shared" si="7"/>
        <v>32351100.359999999</v>
      </c>
      <c r="E32" s="16">
        <f t="shared" si="7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4907605.91</v>
      </c>
      <c r="L32" s="16">
        <f>SUM(L9:L31)</f>
        <v>218606</v>
      </c>
      <c r="M32" s="16">
        <f>+J32-K32-L32</f>
        <v>32837788.09</v>
      </c>
      <c r="N32" s="17">
        <f t="shared" si="5"/>
        <v>0.57582446528289954</v>
      </c>
      <c r="O32" s="17">
        <f>+M32*100/J32</f>
        <v>86.497176509324618</v>
      </c>
      <c r="P32" s="17">
        <f>+K32*100/J32</f>
        <v>12.926999025392478</v>
      </c>
      <c r="R32" s="22"/>
    </row>
    <row r="33" spans="1:20" ht="28.5" customHeight="1">
      <c r="A33" s="38" t="s">
        <v>41</v>
      </c>
      <c r="B33" s="38"/>
      <c r="H33" s="14"/>
      <c r="I33" s="14"/>
      <c r="N33" s="3"/>
      <c r="O33" s="3"/>
    </row>
    <row r="34" spans="1:20" ht="28.5" customHeight="1">
      <c r="A34" s="37"/>
      <c r="B34" s="37"/>
      <c r="C34" s="37"/>
      <c r="D34" s="37"/>
      <c r="E34" s="37"/>
      <c r="F34" s="37"/>
      <c r="G34" s="37"/>
      <c r="H34" s="37"/>
      <c r="I34" s="24"/>
      <c r="O34" s="14"/>
      <c r="R34" s="14"/>
    </row>
    <row r="35" spans="1:20" ht="29.4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"/>
      <c r="M35" s="3"/>
      <c r="R35" s="14"/>
    </row>
    <row r="36" spans="1:20" ht="30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4"/>
      <c r="N36" s="14"/>
    </row>
    <row r="37" spans="1:20" ht="26.25" customHeight="1">
      <c r="A37" s="37"/>
      <c r="B37" s="37"/>
      <c r="C37" s="37"/>
      <c r="D37" s="37"/>
      <c r="E37" s="37"/>
      <c r="F37" s="37"/>
      <c r="G37" s="37"/>
      <c r="H37" s="37"/>
      <c r="I37" s="24"/>
      <c r="J37" s="2"/>
      <c r="L37" s="3"/>
      <c r="M37" s="2"/>
      <c r="Q37" s="3"/>
    </row>
    <row r="38" spans="1:20" ht="31.9" customHeight="1">
      <c r="A38" s="37"/>
      <c r="B38" s="37"/>
      <c r="C38" s="37"/>
      <c r="D38" s="37"/>
      <c r="E38" s="37"/>
      <c r="F38" s="37"/>
      <c r="G38" s="37"/>
      <c r="H38" s="37"/>
      <c r="I38" s="24"/>
      <c r="J38" s="2"/>
      <c r="L38" s="2"/>
      <c r="M38" s="2"/>
    </row>
    <row r="39" spans="1:20" ht="25.5" customHeight="1">
      <c r="A39" s="37"/>
      <c r="B39" s="37"/>
      <c r="C39" s="37"/>
      <c r="D39" s="37"/>
      <c r="E39" s="37"/>
      <c r="F39" s="37"/>
      <c r="G39" s="37"/>
      <c r="H39" s="37"/>
      <c r="I39" s="24"/>
      <c r="J39" s="2"/>
      <c r="L39" s="2"/>
      <c r="M39" s="2"/>
      <c r="O39" s="4"/>
    </row>
    <row r="40" spans="1:20" ht="30.75" customHeight="1">
      <c r="A40" s="37"/>
      <c r="B40" s="37"/>
      <c r="C40" s="37"/>
      <c r="D40" s="37"/>
      <c r="E40" s="37"/>
      <c r="F40" s="37"/>
      <c r="G40" s="37"/>
      <c r="H40" s="37"/>
      <c r="I40" s="24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A39:H39"/>
    <mergeCell ref="A40:H40"/>
    <mergeCell ref="A33:B33"/>
    <mergeCell ref="A34:H34"/>
    <mergeCell ref="A35:K35"/>
    <mergeCell ref="A37:H37"/>
    <mergeCell ref="A38:H38"/>
    <mergeCell ref="A36:L36"/>
    <mergeCell ref="P7:P8"/>
    <mergeCell ref="A7:A8"/>
    <mergeCell ref="F7:H7"/>
    <mergeCell ref="J7:M7"/>
    <mergeCell ref="N7:N8"/>
    <mergeCell ref="O7:O8"/>
  </mergeCells>
  <conditionalFormatting sqref="L9:L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AC5-A505-4BDF-B58C-C64DEEF872CC}">
  <dimension ref="A1:T53"/>
  <sheetViews>
    <sheetView tabSelected="1" zoomScale="70" zoomScaleNormal="70" workbookViewId="0">
      <pane ySplit="8" topLeftCell="A20" activePane="bottomLeft" state="frozen"/>
      <selection pane="bottomLeft" activeCell="S24" sqref="S24"/>
    </sheetView>
  </sheetViews>
  <sheetFormatPr defaultColWidth="8.85546875" defaultRowHeight="21" outlineLevelCol="1"/>
  <cols>
    <col min="1" max="1" width="64.7109375" style="19" customWidth="1"/>
    <col min="2" max="4" width="24.42578125" style="2" hidden="1" customWidth="1" outlineLevel="1"/>
    <col min="5" max="5" width="26.85546875" style="2" customWidth="1" collapsed="1"/>
    <col min="6" max="6" width="27.7109375" style="2" customWidth="1"/>
    <col min="7" max="7" width="26.28515625" style="2" customWidth="1"/>
    <col min="8" max="8" width="26.5703125" style="2" customWidth="1"/>
    <col min="9" max="9" width="30.42578125" style="2" customWidth="1"/>
    <col min="10" max="10" width="32.140625" style="4" customWidth="1"/>
    <col min="11" max="11" width="28.140625" style="4" customWidth="1"/>
    <col min="12" max="12" width="26.42578125" style="4" customWidth="1"/>
    <col min="13" max="13" width="24.28515625" style="4" bestFit="1" customWidth="1"/>
    <col min="14" max="14" width="15.140625" style="2" hidden="1" customWidth="1" outlineLevel="1"/>
    <col min="15" max="15" width="14.7109375" style="2" hidden="1" customWidth="1" outlineLevel="1"/>
    <col min="16" max="16" width="14.28515625" style="2" hidden="1" customWidth="1" outlineLevel="1"/>
    <col min="17" max="17" width="13.85546875" style="2" bestFit="1" customWidth="1" collapsed="1"/>
    <col min="18" max="18" width="15.85546875" style="2" bestFit="1" customWidth="1"/>
    <col min="19" max="19" width="15.28515625" style="2" bestFit="1" customWidth="1"/>
    <col min="20" max="20" width="12.140625" style="2" bestFit="1" customWidth="1"/>
    <col min="21" max="16384" width="8.85546875" style="2"/>
  </cols>
  <sheetData>
    <row r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s="5" customFormat="1" ht="31.5" customHeight="1">
      <c r="A7" s="29" t="s">
        <v>0</v>
      </c>
      <c r="B7" s="26" t="s">
        <v>1</v>
      </c>
      <c r="C7" s="26" t="s">
        <v>2</v>
      </c>
      <c r="D7" s="26" t="s">
        <v>3</v>
      </c>
      <c r="E7" s="26" t="s">
        <v>20</v>
      </c>
      <c r="F7" s="31" t="s">
        <v>24</v>
      </c>
      <c r="G7" s="32"/>
      <c r="H7" s="33"/>
      <c r="I7" s="25" t="s">
        <v>40</v>
      </c>
      <c r="J7" s="34" t="s">
        <v>43</v>
      </c>
      <c r="K7" s="34"/>
      <c r="L7" s="34"/>
      <c r="M7" s="34"/>
      <c r="N7" s="35" t="s">
        <v>22</v>
      </c>
      <c r="O7" s="28" t="s">
        <v>23</v>
      </c>
      <c r="P7" s="28" t="s">
        <v>25</v>
      </c>
    </row>
    <row r="8" spans="1:20" s="5" customFormat="1" ht="90" customHeight="1">
      <c r="A8" s="30"/>
      <c r="B8" s="26" t="s">
        <v>15</v>
      </c>
      <c r="C8" s="26" t="s">
        <v>15</v>
      </c>
      <c r="D8" s="26" t="s">
        <v>15</v>
      </c>
      <c r="E8" s="6" t="s">
        <v>15</v>
      </c>
      <c r="F8" s="6" t="s">
        <v>15</v>
      </c>
      <c r="G8" s="7" t="s">
        <v>26</v>
      </c>
      <c r="H8" s="6" t="s">
        <v>27</v>
      </c>
      <c r="I8" s="6" t="s">
        <v>15</v>
      </c>
      <c r="J8" s="8" t="s">
        <v>16</v>
      </c>
      <c r="K8" s="7" t="s">
        <v>19</v>
      </c>
      <c r="L8" s="6" t="s">
        <v>15</v>
      </c>
      <c r="M8" s="8" t="s">
        <v>17</v>
      </c>
      <c r="N8" s="36"/>
      <c r="O8" s="28"/>
      <c r="P8" s="28"/>
    </row>
    <row r="9" spans="1:20" ht="36.75" customHeight="1">
      <c r="A9" s="10" t="s">
        <v>4</v>
      </c>
      <c r="B9" s="10">
        <v>19394942.539999999</v>
      </c>
      <c r="C9" s="11">
        <v>20063628.079999998</v>
      </c>
      <c r="D9" s="11">
        <v>17298531.879999999</v>
      </c>
      <c r="E9" s="10">
        <v>25173577.880000018</v>
      </c>
      <c r="F9" s="10">
        <v>23977900.010000005</v>
      </c>
      <c r="G9" s="10">
        <v>4400796.26</v>
      </c>
      <c r="H9" s="10">
        <f>+F9+G9</f>
        <v>28378696.270000003</v>
      </c>
      <c r="I9" s="10">
        <v>22781155.549999997</v>
      </c>
      <c r="J9" s="11">
        <v>23100500</v>
      </c>
      <c r="K9" s="10">
        <v>3494874.7199999997</v>
      </c>
      <c r="L9" s="10">
        <v>874548.8</v>
      </c>
      <c r="M9" s="12">
        <f>+J9-K9-L9</f>
        <v>18731076.48</v>
      </c>
      <c r="N9" s="13">
        <f t="shared" ref="N9:N32" si="0">+L9*100/J9</f>
        <v>3.785843596458951</v>
      </c>
      <c r="O9" s="13">
        <f>+M9*100/J9</f>
        <v>81.085156078872757</v>
      </c>
      <c r="P9" s="13">
        <f>+K9*100/J9</f>
        <v>15.129000324668297</v>
      </c>
      <c r="Q9" s="14"/>
      <c r="S9" s="4"/>
    </row>
    <row r="10" spans="1:20" ht="35.25" customHeight="1">
      <c r="A10" s="9" t="s">
        <v>5</v>
      </c>
      <c r="B10" s="10">
        <v>7928578.1799999997</v>
      </c>
      <c r="C10" s="11">
        <v>6305524.0099999998</v>
      </c>
      <c r="D10" s="11">
        <v>7627738.9000000004</v>
      </c>
      <c r="E10" s="10">
        <v>8700065.1799999997</v>
      </c>
      <c r="F10" s="10">
        <v>7039955.25</v>
      </c>
      <c r="G10" s="10">
        <v>0</v>
      </c>
      <c r="H10" s="10">
        <f t="shared" ref="H10:H32" si="1">+F10+G10</f>
        <v>7039955.25</v>
      </c>
      <c r="I10" s="10">
        <v>8836627.9099999983</v>
      </c>
      <c r="J10" s="11">
        <v>6800000</v>
      </c>
      <c r="K10" s="10">
        <v>815996.2</v>
      </c>
      <c r="L10" s="10">
        <v>34178</v>
      </c>
      <c r="M10" s="12">
        <f>+J10-K10-L10</f>
        <v>5949825.7999999998</v>
      </c>
      <c r="N10" s="13">
        <f t="shared" si="0"/>
        <v>0.5026176470588235</v>
      </c>
      <c r="O10" s="13">
        <f>+M10*100/J10</f>
        <v>87.497438235294112</v>
      </c>
      <c r="P10" s="13">
        <f t="shared" ref="P10:P31" si="2">+K10*100/J10</f>
        <v>11.999944117647059</v>
      </c>
      <c r="Q10" s="14"/>
      <c r="S10" s="4"/>
    </row>
    <row r="11" spans="1:20" ht="30.75">
      <c r="A11" s="9" t="s">
        <v>6</v>
      </c>
      <c r="B11" s="10">
        <v>5585125.0599999996</v>
      </c>
      <c r="C11" s="11">
        <v>5713577.3200000003</v>
      </c>
      <c r="D11" s="11">
        <v>4191944.87</v>
      </c>
      <c r="E11" s="10">
        <v>4661010.66</v>
      </c>
      <c r="F11" s="10">
        <v>4434430.21</v>
      </c>
      <c r="G11" s="10">
        <v>196500</v>
      </c>
      <c r="H11" s="10">
        <f t="shared" si="1"/>
        <v>4630930.21</v>
      </c>
      <c r="I11" s="10">
        <v>5442548.6499999985</v>
      </c>
      <c r="J11" s="11">
        <v>3825000</v>
      </c>
      <c r="K11" s="10">
        <v>561320.10000000009</v>
      </c>
      <c r="L11" s="10">
        <v>341823.78</v>
      </c>
      <c r="M11" s="12">
        <f t="shared" ref="M11:M30" si="3">+J11-K11-L11</f>
        <v>2921856.12</v>
      </c>
      <c r="N11" s="13">
        <f t="shared" si="0"/>
        <v>8.9365694117647063</v>
      </c>
      <c r="O11" s="13">
        <f>+M11*100/J11</f>
        <v>76.388395294117643</v>
      </c>
      <c r="P11" s="13">
        <f t="shared" si="2"/>
        <v>14.675035294117649</v>
      </c>
      <c r="Q11" s="14"/>
      <c r="R11" s="4"/>
      <c r="S11" s="14"/>
    </row>
    <row r="12" spans="1:20" ht="30.75">
      <c r="A12" s="15" t="s">
        <v>28</v>
      </c>
      <c r="B12" s="10">
        <v>290181.37</v>
      </c>
      <c r="C12" s="11">
        <v>300355.5</v>
      </c>
      <c r="D12" s="11">
        <v>197415.7</v>
      </c>
      <c r="E12" s="10">
        <v>219924.11000000004</v>
      </c>
      <c r="F12" s="10">
        <v>247832.30000000002</v>
      </c>
      <c r="G12" s="10">
        <v>0</v>
      </c>
      <c r="H12" s="10">
        <f t="shared" si="1"/>
        <v>247832.30000000002</v>
      </c>
      <c r="I12" s="10">
        <v>226559.50000000003</v>
      </c>
      <c r="J12" s="11">
        <v>229500</v>
      </c>
      <c r="K12" s="10">
        <v>0</v>
      </c>
      <c r="L12" s="10">
        <v>1970.35</v>
      </c>
      <c r="M12" s="12">
        <f t="shared" si="3"/>
        <v>227529.65</v>
      </c>
      <c r="N12" s="13">
        <f t="shared" si="0"/>
        <v>0.85854030501089329</v>
      </c>
      <c r="O12" s="13">
        <f>+M12*100/J12</f>
        <v>99.141459694989109</v>
      </c>
      <c r="P12" s="13">
        <f t="shared" si="2"/>
        <v>0</v>
      </c>
      <c r="R12" s="4"/>
      <c r="S12" s="3"/>
      <c r="T12" s="3"/>
    </row>
    <row r="13" spans="1:20" ht="33" customHeight="1">
      <c r="A13" s="15" t="s">
        <v>29</v>
      </c>
      <c r="B13" s="10">
        <v>9998</v>
      </c>
      <c r="C13" s="11">
        <v>9990</v>
      </c>
      <c r="D13" s="11">
        <v>2880</v>
      </c>
      <c r="E13" s="10">
        <v>822</v>
      </c>
      <c r="F13" s="10">
        <v>0</v>
      </c>
      <c r="G13" s="10">
        <v>0</v>
      </c>
      <c r="H13" s="10">
        <f t="shared" si="1"/>
        <v>0</v>
      </c>
      <c r="I13" s="10">
        <v>5040</v>
      </c>
      <c r="J13" s="11">
        <v>8500</v>
      </c>
      <c r="K13" s="10">
        <v>0</v>
      </c>
      <c r="L13" s="10">
        <v>0</v>
      </c>
      <c r="M13" s="12">
        <f t="shared" si="3"/>
        <v>8500</v>
      </c>
      <c r="N13" s="13">
        <f t="shared" si="0"/>
        <v>0</v>
      </c>
      <c r="O13" s="13">
        <f t="shared" ref="O13:O30" si="4">+M13*100/J13</f>
        <v>100</v>
      </c>
      <c r="P13" s="13">
        <f t="shared" si="2"/>
        <v>0</v>
      </c>
      <c r="R13" s="4"/>
      <c r="S13" s="3"/>
    </row>
    <row r="14" spans="1:20" ht="36" customHeight="1">
      <c r="A14" s="15" t="s">
        <v>30</v>
      </c>
      <c r="B14" s="10">
        <v>0</v>
      </c>
      <c r="C14" s="11">
        <v>990</v>
      </c>
      <c r="D14" s="11">
        <v>0</v>
      </c>
      <c r="E14" s="10">
        <v>2250</v>
      </c>
      <c r="F14" s="10">
        <v>0</v>
      </c>
      <c r="G14" s="10">
        <v>0</v>
      </c>
      <c r="H14" s="10">
        <f t="shared" si="1"/>
        <v>0</v>
      </c>
      <c r="I14" s="10">
        <v>12838</v>
      </c>
      <c r="J14" s="11">
        <v>42500</v>
      </c>
      <c r="K14" s="10">
        <v>0</v>
      </c>
      <c r="L14" s="10">
        <v>0</v>
      </c>
      <c r="M14" s="12">
        <f t="shared" si="3"/>
        <v>42500</v>
      </c>
      <c r="N14" s="13">
        <f t="shared" si="0"/>
        <v>0</v>
      </c>
      <c r="O14" s="13">
        <f>+M14*100/J14</f>
        <v>100</v>
      </c>
      <c r="P14" s="13">
        <f t="shared" si="2"/>
        <v>0</v>
      </c>
    </row>
    <row r="15" spans="1:20" ht="36" customHeight="1">
      <c r="A15" s="15" t="s">
        <v>31</v>
      </c>
      <c r="B15" s="10">
        <v>3646</v>
      </c>
      <c r="C15" s="11">
        <v>8702</v>
      </c>
      <c r="D15" s="11">
        <v>6348</v>
      </c>
      <c r="E15" s="10">
        <v>6299</v>
      </c>
      <c r="F15" s="10">
        <v>12860</v>
      </c>
      <c r="G15" s="10">
        <v>0</v>
      </c>
      <c r="H15" s="10">
        <f t="shared" si="1"/>
        <v>12860</v>
      </c>
      <c r="I15" s="10">
        <v>8618</v>
      </c>
      <c r="J15" s="11">
        <v>42500</v>
      </c>
      <c r="K15" s="10">
        <v>0</v>
      </c>
      <c r="L15" s="10">
        <v>0</v>
      </c>
      <c r="M15" s="12">
        <f t="shared" si="3"/>
        <v>42500</v>
      </c>
      <c r="N15" s="13">
        <f t="shared" si="0"/>
        <v>0</v>
      </c>
      <c r="O15" s="13">
        <f t="shared" si="4"/>
        <v>100</v>
      </c>
      <c r="P15" s="13">
        <f t="shared" si="2"/>
        <v>0</v>
      </c>
    </row>
    <row r="16" spans="1:20" ht="30.75">
      <c r="A16" s="15" t="s">
        <v>32</v>
      </c>
      <c r="B16" s="10">
        <v>449909.8</v>
      </c>
      <c r="C16" s="11">
        <v>427062.27</v>
      </c>
      <c r="D16" s="11">
        <v>307173.65000000002</v>
      </c>
      <c r="E16" s="10">
        <v>289721.86</v>
      </c>
      <c r="F16" s="10">
        <v>297671.19999999995</v>
      </c>
      <c r="G16" s="10">
        <v>0</v>
      </c>
      <c r="H16" s="10">
        <f t="shared" si="1"/>
        <v>297671.19999999995</v>
      </c>
      <c r="I16" s="10">
        <v>291899.19</v>
      </c>
      <c r="J16" s="11">
        <v>272000</v>
      </c>
      <c r="K16" s="10">
        <v>39483</v>
      </c>
      <c r="L16" s="10">
        <v>0</v>
      </c>
      <c r="M16" s="12">
        <f t="shared" si="3"/>
        <v>232517</v>
      </c>
      <c r="N16" s="13">
        <f>+L16*100/J16</f>
        <v>0</v>
      </c>
      <c r="O16" s="13">
        <f>+M16*100/J16</f>
        <v>85.484191176470588</v>
      </c>
      <c r="P16" s="13">
        <f t="shared" si="2"/>
        <v>14.515808823529412</v>
      </c>
    </row>
    <row r="17" spans="1:19" ht="61.5">
      <c r="A17" s="15" t="s">
        <v>33</v>
      </c>
      <c r="B17" s="10">
        <v>2351</v>
      </c>
      <c r="C17" s="11">
        <v>0</v>
      </c>
      <c r="D17" s="11">
        <v>0</v>
      </c>
      <c r="E17" s="10">
        <v>460</v>
      </c>
      <c r="F17" s="10">
        <v>6809</v>
      </c>
      <c r="G17" s="10">
        <v>0</v>
      </c>
      <c r="H17" s="10">
        <f t="shared" si="1"/>
        <v>6809</v>
      </c>
      <c r="I17" s="10">
        <v>6180</v>
      </c>
      <c r="J17" s="11">
        <v>8500</v>
      </c>
      <c r="K17" s="10">
        <v>0</v>
      </c>
      <c r="L17" s="10">
        <v>0</v>
      </c>
      <c r="M17" s="12">
        <f t="shared" si="3"/>
        <v>8500</v>
      </c>
      <c r="N17" s="13">
        <f t="shared" si="0"/>
        <v>0</v>
      </c>
      <c r="O17" s="13">
        <f t="shared" si="4"/>
        <v>100</v>
      </c>
      <c r="P17" s="13">
        <f t="shared" si="2"/>
        <v>0</v>
      </c>
    </row>
    <row r="18" spans="1:19" ht="32.25" customHeight="1">
      <c r="A18" s="9" t="s">
        <v>34</v>
      </c>
      <c r="B18" s="10">
        <v>5141</v>
      </c>
      <c r="C18" s="11">
        <v>7455</v>
      </c>
      <c r="D18" s="11">
        <v>0</v>
      </c>
      <c r="E18" s="10">
        <v>0</v>
      </c>
      <c r="F18" s="10">
        <v>0</v>
      </c>
      <c r="G18" s="10">
        <v>0</v>
      </c>
      <c r="H18" s="10">
        <f t="shared" si="1"/>
        <v>0</v>
      </c>
      <c r="I18" s="10">
        <v>1176</v>
      </c>
      <c r="J18" s="11">
        <v>17000</v>
      </c>
      <c r="K18" s="10">
        <v>0</v>
      </c>
      <c r="L18" s="10">
        <v>0</v>
      </c>
      <c r="M18" s="12">
        <f t="shared" si="3"/>
        <v>17000</v>
      </c>
      <c r="N18" s="13">
        <f t="shared" si="0"/>
        <v>0</v>
      </c>
      <c r="O18" s="13">
        <f t="shared" si="4"/>
        <v>100</v>
      </c>
      <c r="P18" s="13">
        <f t="shared" si="2"/>
        <v>0</v>
      </c>
      <c r="R18" s="4"/>
      <c r="S18" s="3"/>
    </row>
    <row r="19" spans="1:19" ht="32.25" customHeight="1">
      <c r="A19" s="9" t="s">
        <v>21</v>
      </c>
      <c r="B19" s="10">
        <v>1540286.35</v>
      </c>
      <c r="C19" s="11">
        <v>1968284.66</v>
      </c>
      <c r="D19" s="11">
        <v>1231156.28</v>
      </c>
      <c r="E19" s="10">
        <v>1098241.7599999998</v>
      </c>
      <c r="F19" s="10">
        <v>2077841.28</v>
      </c>
      <c r="G19" s="10">
        <v>175310</v>
      </c>
      <c r="H19" s="10">
        <f t="shared" si="1"/>
        <v>2253151.2800000003</v>
      </c>
      <c r="I19" s="10">
        <v>2204654.5</v>
      </c>
      <c r="J19" s="11">
        <v>1870000</v>
      </c>
      <c r="K19" s="10">
        <v>148709</v>
      </c>
      <c r="L19" s="10">
        <v>52815</v>
      </c>
      <c r="M19" s="12">
        <f t="shared" si="3"/>
        <v>1668476</v>
      </c>
      <c r="N19" s="13">
        <f>+L19*100/J19</f>
        <v>2.8243315508021389</v>
      </c>
      <c r="O19" s="13">
        <f t="shared" si="4"/>
        <v>89.223315508021386</v>
      </c>
      <c r="P19" s="13">
        <f t="shared" si="2"/>
        <v>7.9523529411764704</v>
      </c>
      <c r="R19" s="4"/>
    </row>
    <row r="20" spans="1:19" ht="30.75">
      <c r="A20" s="9" t="s">
        <v>7</v>
      </c>
      <c r="B20" s="10">
        <v>145294.6</v>
      </c>
      <c r="C20" s="11">
        <v>143524.67000000001</v>
      </c>
      <c r="D20" s="11">
        <v>174228.25</v>
      </c>
      <c r="E20" s="10">
        <v>128120</v>
      </c>
      <c r="F20" s="10">
        <v>149838.6</v>
      </c>
      <c r="G20" s="10">
        <v>1605</v>
      </c>
      <c r="H20" s="10">
        <f t="shared" si="1"/>
        <v>151443.6</v>
      </c>
      <c r="I20" s="10">
        <v>154918.75</v>
      </c>
      <c r="J20" s="11">
        <v>161500</v>
      </c>
      <c r="K20" s="10">
        <v>0</v>
      </c>
      <c r="L20" s="10">
        <v>120</v>
      </c>
      <c r="M20" s="12">
        <f t="shared" si="3"/>
        <v>161380</v>
      </c>
      <c r="N20" s="13">
        <f>+L20*100/J20</f>
        <v>7.4303405572755415E-2</v>
      </c>
      <c r="O20" s="13">
        <f t="shared" si="4"/>
        <v>99.925696594427251</v>
      </c>
      <c r="P20" s="13">
        <f t="shared" si="2"/>
        <v>0</v>
      </c>
      <c r="R20" s="3"/>
    </row>
    <row r="21" spans="1:19" ht="30.75">
      <c r="A21" s="9" t="s">
        <v>35</v>
      </c>
      <c r="B21" s="10">
        <v>0</v>
      </c>
      <c r="C21" s="11">
        <v>0</v>
      </c>
      <c r="D21" s="11">
        <v>1010</v>
      </c>
      <c r="E21" s="10">
        <v>22835</v>
      </c>
      <c r="F21" s="10">
        <v>25038</v>
      </c>
      <c r="G21" s="10">
        <v>0</v>
      </c>
      <c r="H21" s="10">
        <f t="shared" si="1"/>
        <v>25038</v>
      </c>
      <c r="I21" s="10">
        <v>18651</v>
      </c>
      <c r="J21" s="11">
        <v>34000</v>
      </c>
      <c r="K21" s="11">
        <v>2252</v>
      </c>
      <c r="L21" s="10">
        <v>2817</v>
      </c>
      <c r="M21" s="12">
        <f t="shared" si="3"/>
        <v>28931</v>
      </c>
      <c r="N21" s="13">
        <f>+L21*100/J21</f>
        <v>8.2852941176470587</v>
      </c>
      <c r="O21" s="13">
        <f t="shared" si="4"/>
        <v>85.091176470588238</v>
      </c>
      <c r="P21" s="13">
        <f t="shared" si="2"/>
        <v>6.6235294117647054</v>
      </c>
    </row>
    <row r="22" spans="1:19" ht="30.75">
      <c r="A22" s="9" t="s">
        <v>36</v>
      </c>
      <c r="B22" s="10">
        <v>0</v>
      </c>
      <c r="C22" s="11">
        <v>29403</v>
      </c>
      <c r="D22" s="11">
        <v>40554.449999999997</v>
      </c>
      <c r="E22" s="10">
        <v>52979</v>
      </c>
      <c r="F22" s="10">
        <v>84075</v>
      </c>
      <c r="G22" s="10">
        <v>0</v>
      </c>
      <c r="H22" s="10">
        <f t="shared" si="1"/>
        <v>84075</v>
      </c>
      <c r="I22" s="10">
        <v>74072.600000000006</v>
      </c>
      <c r="J22" s="11">
        <v>76500</v>
      </c>
      <c r="K22" s="11">
        <v>29700</v>
      </c>
      <c r="L22" s="10">
        <v>0</v>
      </c>
      <c r="M22" s="12">
        <f t="shared" si="3"/>
        <v>46800</v>
      </c>
      <c r="N22" s="13">
        <f>+L22*100/J22</f>
        <v>0</v>
      </c>
      <c r="O22" s="13">
        <f t="shared" si="4"/>
        <v>61.176470588235297</v>
      </c>
      <c r="P22" s="13">
        <f t="shared" si="2"/>
        <v>38.823529411764703</v>
      </c>
    </row>
    <row r="23" spans="1:19" ht="30.75">
      <c r="A23" s="9" t="s">
        <v>37</v>
      </c>
      <c r="B23" s="10">
        <v>413606</v>
      </c>
      <c r="C23" s="11">
        <v>93153.59</v>
      </c>
      <c r="D23" s="11">
        <v>158942.25</v>
      </c>
      <c r="E23" s="10">
        <v>63828</v>
      </c>
      <c r="F23" s="10">
        <v>75121</v>
      </c>
      <c r="G23" s="10">
        <v>0</v>
      </c>
      <c r="H23" s="10">
        <f t="shared" si="1"/>
        <v>75121</v>
      </c>
      <c r="I23" s="10">
        <v>111968.7</v>
      </c>
      <c r="J23" s="11">
        <v>110500</v>
      </c>
      <c r="K23" s="11">
        <v>0</v>
      </c>
      <c r="L23" s="10">
        <v>0</v>
      </c>
      <c r="M23" s="12">
        <f t="shared" si="3"/>
        <v>110500</v>
      </c>
      <c r="N23" s="13">
        <f>+L23*100/J23</f>
        <v>0</v>
      </c>
      <c r="O23" s="13">
        <f t="shared" si="4"/>
        <v>100</v>
      </c>
      <c r="P23" s="13">
        <f t="shared" si="2"/>
        <v>0</v>
      </c>
    </row>
    <row r="24" spans="1:19" ht="61.5">
      <c r="A24" s="9" t="s">
        <v>38</v>
      </c>
      <c r="B24" s="10">
        <v>0</v>
      </c>
      <c r="C24" s="11">
        <v>0</v>
      </c>
      <c r="D24" s="11">
        <v>0</v>
      </c>
      <c r="E24" s="10">
        <v>169432</v>
      </c>
      <c r="F24" s="10">
        <v>92180</v>
      </c>
      <c r="G24" s="10">
        <v>0</v>
      </c>
      <c r="H24" s="10">
        <f t="shared" si="1"/>
        <v>92180</v>
      </c>
      <c r="I24" s="10">
        <v>52834</v>
      </c>
      <c r="J24" s="11">
        <v>59700</v>
      </c>
      <c r="K24" s="11">
        <v>0</v>
      </c>
      <c r="L24" s="10">
        <v>0</v>
      </c>
      <c r="M24" s="12">
        <f t="shared" si="3"/>
        <v>59700</v>
      </c>
      <c r="N24" s="13">
        <f t="shared" si="0"/>
        <v>0</v>
      </c>
      <c r="O24" s="13">
        <f t="shared" si="4"/>
        <v>100</v>
      </c>
      <c r="P24" s="13">
        <f t="shared" si="2"/>
        <v>0</v>
      </c>
    </row>
    <row r="25" spans="1:19" ht="35.25" customHeight="1">
      <c r="A25" s="9" t="s">
        <v>8</v>
      </c>
      <c r="B25" s="10">
        <v>7543</v>
      </c>
      <c r="C25" s="11">
        <v>11645</v>
      </c>
      <c r="D25" s="11">
        <v>13062</v>
      </c>
      <c r="E25" s="10">
        <v>9078.01</v>
      </c>
      <c r="F25" s="10">
        <v>198959.99000000002</v>
      </c>
      <c r="G25" s="10">
        <v>0</v>
      </c>
      <c r="H25" s="10">
        <f t="shared" si="1"/>
        <v>198959.99000000002</v>
      </c>
      <c r="I25" s="10">
        <v>177603.7</v>
      </c>
      <c r="J25" s="11">
        <v>238000</v>
      </c>
      <c r="K25" s="11">
        <v>2578</v>
      </c>
      <c r="L25" s="10">
        <v>0</v>
      </c>
      <c r="M25" s="12">
        <f t="shared" si="3"/>
        <v>235422</v>
      </c>
      <c r="N25" s="13">
        <f>+L25*100/J25</f>
        <v>0</v>
      </c>
      <c r="O25" s="13">
        <f t="shared" si="4"/>
        <v>98.916806722689074</v>
      </c>
      <c r="P25" s="13">
        <f t="shared" si="2"/>
        <v>1.0831932773109243</v>
      </c>
    </row>
    <row r="26" spans="1:19" ht="30.75">
      <c r="A26" s="9" t="s">
        <v>39</v>
      </c>
      <c r="B26" s="11">
        <v>0</v>
      </c>
      <c r="C26" s="11">
        <v>0</v>
      </c>
      <c r="D26" s="11">
        <v>0</v>
      </c>
      <c r="E26" s="10">
        <v>0</v>
      </c>
      <c r="F26" s="10">
        <v>3900</v>
      </c>
      <c r="G26" s="10">
        <v>0</v>
      </c>
      <c r="H26" s="10">
        <f t="shared" si="1"/>
        <v>3900</v>
      </c>
      <c r="I26" s="10">
        <v>4574</v>
      </c>
      <c r="J26" s="11">
        <v>5100</v>
      </c>
      <c r="K26" s="11">
        <v>0</v>
      </c>
      <c r="L26" s="10">
        <v>0</v>
      </c>
      <c r="M26" s="12">
        <f t="shared" si="3"/>
        <v>5100</v>
      </c>
      <c r="N26" s="13">
        <f t="shared" si="0"/>
        <v>0</v>
      </c>
      <c r="O26" s="13">
        <f t="shared" si="4"/>
        <v>100</v>
      </c>
      <c r="P26" s="13">
        <f t="shared" si="2"/>
        <v>0</v>
      </c>
    </row>
    <row r="27" spans="1:19" ht="36" customHeight="1">
      <c r="A27" s="9" t="s">
        <v>9</v>
      </c>
      <c r="B27" s="10">
        <v>0</v>
      </c>
      <c r="C27" s="11">
        <v>5803</v>
      </c>
      <c r="D27" s="11">
        <v>4851</v>
      </c>
      <c r="E27" s="10">
        <v>1903</v>
      </c>
      <c r="F27" s="10">
        <v>800</v>
      </c>
      <c r="G27" s="10">
        <v>0</v>
      </c>
      <c r="H27" s="10">
        <f t="shared" si="1"/>
        <v>800</v>
      </c>
      <c r="I27" s="10">
        <v>3074.6</v>
      </c>
      <c r="J27" s="11">
        <v>4700</v>
      </c>
      <c r="K27" s="11">
        <v>0</v>
      </c>
      <c r="L27" s="10">
        <v>0</v>
      </c>
      <c r="M27" s="12">
        <f t="shared" si="3"/>
        <v>4700</v>
      </c>
      <c r="N27" s="13">
        <f t="shared" si="0"/>
        <v>0</v>
      </c>
      <c r="O27" s="13">
        <f>+M27*100/J27</f>
        <v>100</v>
      </c>
      <c r="P27" s="13">
        <f t="shared" si="2"/>
        <v>0</v>
      </c>
    </row>
    <row r="28" spans="1:19" ht="33" customHeight="1">
      <c r="A28" s="9" t="s">
        <v>10</v>
      </c>
      <c r="B28" s="10">
        <v>2905</v>
      </c>
      <c r="C28" s="11">
        <v>2096</v>
      </c>
      <c r="D28" s="11">
        <v>2715</v>
      </c>
      <c r="E28" s="10">
        <v>660</v>
      </c>
      <c r="F28" s="10">
        <v>1370</v>
      </c>
      <c r="G28" s="10">
        <v>0</v>
      </c>
      <c r="H28" s="10">
        <f t="shared" si="1"/>
        <v>1370</v>
      </c>
      <c r="I28" s="10">
        <v>6780</v>
      </c>
      <c r="J28" s="11">
        <v>6800</v>
      </c>
      <c r="K28" s="11">
        <v>0</v>
      </c>
      <c r="L28" s="10">
        <v>0</v>
      </c>
      <c r="M28" s="12">
        <f t="shared" si="3"/>
        <v>6800</v>
      </c>
      <c r="N28" s="13">
        <f t="shared" si="0"/>
        <v>0</v>
      </c>
      <c r="O28" s="13">
        <f t="shared" si="4"/>
        <v>100</v>
      </c>
      <c r="P28" s="13">
        <f t="shared" si="2"/>
        <v>0</v>
      </c>
    </row>
    <row r="29" spans="1:19" ht="33" customHeight="1">
      <c r="A29" s="9" t="s">
        <v>11</v>
      </c>
      <c r="B29" s="10">
        <v>663578.07999999996</v>
      </c>
      <c r="C29" s="11">
        <v>787064.22</v>
      </c>
      <c r="D29" s="11">
        <v>798998.8</v>
      </c>
      <c r="E29" s="10">
        <v>782042.38</v>
      </c>
      <c r="F29" s="10">
        <v>849589.88000000012</v>
      </c>
      <c r="G29" s="10">
        <v>0</v>
      </c>
      <c r="H29" s="10">
        <f t="shared" si="1"/>
        <v>849589.88000000012</v>
      </c>
      <c r="I29" s="10">
        <v>777048</v>
      </c>
      <c r="J29" s="11">
        <v>765000</v>
      </c>
      <c r="K29" s="10">
        <v>409077</v>
      </c>
      <c r="L29" s="10">
        <v>40545</v>
      </c>
      <c r="M29" s="12">
        <f>+J29-K29-L29</f>
        <v>315378</v>
      </c>
      <c r="N29" s="13">
        <f t="shared" si="0"/>
        <v>5.3</v>
      </c>
      <c r="O29" s="13">
        <f>+M29*100/J29</f>
        <v>41.225882352941177</v>
      </c>
      <c r="P29" s="13">
        <f t="shared" si="2"/>
        <v>53.474117647058826</v>
      </c>
    </row>
    <row r="30" spans="1:19" ht="34.5" customHeight="1">
      <c r="A30" s="9" t="s">
        <v>12</v>
      </c>
      <c r="B30" s="10">
        <v>47560.66</v>
      </c>
      <c r="C30" s="11">
        <v>32688.41</v>
      </c>
      <c r="D30" s="11">
        <v>28656.33</v>
      </c>
      <c r="E30" s="10">
        <v>103194.69</v>
      </c>
      <c r="F30" s="10">
        <v>163971.71000000002</v>
      </c>
      <c r="G30" s="10">
        <v>0</v>
      </c>
      <c r="H30" s="10">
        <f t="shared" si="1"/>
        <v>163971.71000000002</v>
      </c>
      <c r="I30" s="10">
        <v>168744.47000000003</v>
      </c>
      <c r="J30" s="11">
        <v>116200</v>
      </c>
      <c r="K30" s="10">
        <v>0</v>
      </c>
      <c r="L30" s="10">
        <v>26025.739999999998</v>
      </c>
      <c r="M30" s="11">
        <f t="shared" si="3"/>
        <v>90174.260000000009</v>
      </c>
      <c r="N30" s="13">
        <f t="shared" si="0"/>
        <v>22.39736660929432</v>
      </c>
      <c r="O30" s="13">
        <f t="shared" si="4"/>
        <v>77.602633390705677</v>
      </c>
      <c r="P30" s="13">
        <f t="shared" si="2"/>
        <v>0</v>
      </c>
      <c r="R30" s="21"/>
    </row>
    <row r="31" spans="1:19" ht="33" customHeight="1">
      <c r="A31" s="9" t="s">
        <v>13</v>
      </c>
      <c r="B31" s="10">
        <v>358192.9</v>
      </c>
      <c r="C31" s="11">
        <v>348416.9</v>
      </c>
      <c r="D31" s="11">
        <v>264893</v>
      </c>
      <c r="E31" s="10">
        <v>191974</v>
      </c>
      <c r="F31" s="10">
        <v>177245.97</v>
      </c>
      <c r="G31" s="10">
        <v>0</v>
      </c>
      <c r="H31" s="10">
        <f t="shared" si="1"/>
        <v>177245.97</v>
      </c>
      <c r="I31" s="10">
        <v>109957</v>
      </c>
      <c r="J31" s="11">
        <v>170000</v>
      </c>
      <c r="K31" s="10">
        <v>1360</v>
      </c>
      <c r="L31" s="11">
        <v>46390</v>
      </c>
      <c r="M31" s="12">
        <f>+J31-L31-K31</f>
        <v>122250</v>
      </c>
      <c r="N31" s="13">
        <f t="shared" si="0"/>
        <v>27.288235294117648</v>
      </c>
      <c r="O31" s="13">
        <f>+M31*100/J31</f>
        <v>71.911764705882348</v>
      </c>
      <c r="P31" s="13">
        <f t="shared" si="2"/>
        <v>0.8</v>
      </c>
      <c r="S31" s="3"/>
    </row>
    <row r="32" spans="1:19" s="18" customFormat="1" ht="43.5" customHeight="1">
      <c r="A32" s="8" t="s">
        <v>14</v>
      </c>
      <c r="B32" s="16">
        <f t="shared" ref="B32:E32" si="5">SUM(B9:B31)</f>
        <v>36848839.539999992</v>
      </c>
      <c r="C32" s="16">
        <f t="shared" si="5"/>
        <v>36259363.629999995</v>
      </c>
      <c r="D32" s="16">
        <f t="shared" si="5"/>
        <v>32351100.359999999</v>
      </c>
      <c r="E32" s="16">
        <f t="shared" si="5"/>
        <v>41678418.530000009</v>
      </c>
      <c r="F32" s="16">
        <f>SUM(F9:F31)</f>
        <v>39917389.400000013</v>
      </c>
      <c r="G32" s="16">
        <f>SUM(G9:G31)</f>
        <v>4774211.26</v>
      </c>
      <c r="H32" s="16">
        <f t="shared" si="1"/>
        <v>44691600.660000011</v>
      </c>
      <c r="I32" s="16">
        <v>41477524.119999997</v>
      </c>
      <c r="J32" s="16">
        <f>SUM(J9:J31)</f>
        <v>37964000</v>
      </c>
      <c r="K32" s="16">
        <f>SUM(K9:K31)</f>
        <v>5505350.0199999996</v>
      </c>
      <c r="L32" s="16">
        <f>SUM(L9:L31)</f>
        <v>1421233.6700000002</v>
      </c>
      <c r="M32" s="16">
        <f>+J32-K32-L32</f>
        <v>31037416.309999999</v>
      </c>
      <c r="N32" s="17">
        <f t="shared" si="0"/>
        <v>3.7436352070382477</v>
      </c>
      <c r="O32" s="17">
        <f>+M32*100/J32</f>
        <v>81.754863317880094</v>
      </c>
      <c r="P32" s="17">
        <f>+K32*100/J32</f>
        <v>14.501501475081657</v>
      </c>
      <c r="R32" s="22"/>
    </row>
    <row r="33" spans="1:20" ht="28.5" customHeight="1">
      <c r="A33" s="38" t="s">
        <v>42</v>
      </c>
      <c r="B33" s="38"/>
      <c r="H33" s="14"/>
      <c r="I33" s="14"/>
      <c r="N33" s="3"/>
      <c r="O33" s="3"/>
    </row>
    <row r="34" spans="1:20" ht="28.5" customHeight="1">
      <c r="A34" s="37"/>
      <c r="B34" s="37"/>
      <c r="C34" s="37"/>
      <c r="D34" s="37"/>
      <c r="E34" s="37"/>
      <c r="F34" s="37"/>
      <c r="G34" s="37"/>
      <c r="H34" s="37"/>
      <c r="I34" s="27"/>
      <c r="O34" s="14"/>
      <c r="R34" s="14"/>
    </row>
    <row r="35" spans="1:20" ht="29.4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"/>
      <c r="M35" s="3"/>
      <c r="R35" s="14"/>
    </row>
    <row r="36" spans="1:20" ht="30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4"/>
      <c r="N36" s="14"/>
    </row>
    <row r="37" spans="1:20" ht="26.25" customHeight="1">
      <c r="A37" s="37"/>
      <c r="B37" s="37"/>
      <c r="C37" s="37"/>
      <c r="D37" s="37"/>
      <c r="E37" s="37"/>
      <c r="F37" s="37"/>
      <c r="G37" s="37"/>
      <c r="H37" s="37"/>
      <c r="I37" s="27"/>
      <c r="J37" s="2"/>
      <c r="L37" s="3"/>
      <c r="M37" s="2"/>
      <c r="Q37" s="3"/>
    </row>
    <row r="38" spans="1:20" ht="31.9" customHeight="1">
      <c r="A38" s="37"/>
      <c r="B38" s="37"/>
      <c r="C38" s="37"/>
      <c r="D38" s="37"/>
      <c r="E38" s="37"/>
      <c r="F38" s="37"/>
      <c r="G38" s="37"/>
      <c r="H38" s="37"/>
      <c r="I38" s="27"/>
      <c r="J38" s="2"/>
      <c r="L38" s="2"/>
      <c r="M38" s="2"/>
    </row>
    <row r="39" spans="1:20" ht="25.5" customHeight="1">
      <c r="A39" s="37"/>
      <c r="B39" s="37"/>
      <c r="C39" s="37"/>
      <c r="D39" s="37"/>
      <c r="E39" s="37"/>
      <c r="F39" s="37"/>
      <c r="G39" s="37"/>
      <c r="H39" s="37"/>
      <c r="I39" s="27"/>
      <c r="J39" s="2"/>
      <c r="L39" s="2"/>
      <c r="M39" s="2"/>
      <c r="O39" s="4"/>
    </row>
    <row r="40" spans="1:20" ht="30.75" customHeight="1">
      <c r="A40" s="37"/>
      <c r="B40" s="37"/>
      <c r="C40" s="37"/>
      <c r="D40" s="37"/>
      <c r="E40" s="37"/>
      <c r="F40" s="37"/>
      <c r="G40" s="37"/>
      <c r="H40" s="37"/>
      <c r="I40" s="27"/>
      <c r="J40" s="2"/>
      <c r="L40" s="2"/>
      <c r="M40" s="2"/>
    </row>
    <row r="41" spans="1:20">
      <c r="A41" s="4"/>
      <c r="J41" s="2"/>
      <c r="L41" s="2"/>
      <c r="M41" s="2"/>
      <c r="O41" s="14"/>
    </row>
    <row r="42" spans="1:20">
      <c r="A42" s="2"/>
      <c r="J42" s="2"/>
      <c r="L42" s="2"/>
      <c r="M42" s="2"/>
    </row>
    <row r="43" spans="1:20">
      <c r="A43" s="14"/>
      <c r="J43" s="2"/>
      <c r="K43" s="2"/>
      <c r="L43" s="2"/>
      <c r="M43" s="2"/>
      <c r="O43" s="14">
        <f>+Q37-O41</f>
        <v>0</v>
      </c>
    </row>
    <row r="44" spans="1:20">
      <c r="A44" s="2"/>
      <c r="J44" s="2"/>
      <c r="K44" s="2"/>
      <c r="L44" s="2"/>
      <c r="M44" s="2"/>
    </row>
    <row r="45" spans="1:20">
      <c r="A45" s="2"/>
      <c r="J45" s="2"/>
      <c r="K45" s="2"/>
      <c r="L45" s="2"/>
      <c r="M45" s="2"/>
    </row>
    <row r="46" spans="1:20">
      <c r="A46" s="2"/>
      <c r="J46" s="2"/>
      <c r="K46" s="2"/>
      <c r="L46" s="2"/>
      <c r="M46" s="2"/>
    </row>
    <row r="47" spans="1:20" ht="26.25">
      <c r="A47" s="2"/>
      <c r="J47" s="2"/>
      <c r="K47" s="2"/>
      <c r="L47" s="21"/>
      <c r="M47" s="2"/>
      <c r="T47" s="14"/>
    </row>
    <row r="48" spans="1:20">
      <c r="A48" s="2"/>
      <c r="J48" s="2"/>
      <c r="K48" s="2"/>
      <c r="L48" s="2"/>
      <c r="M48" s="2"/>
    </row>
    <row r="49" spans="1:13">
      <c r="A49" s="2"/>
      <c r="J49" s="2"/>
      <c r="K49" s="2"/>
      <c r="L49" s="2"/>
      <c r="M49" s="2"/>
    </row>
    <row r="50" spans="1:13">
      <c r="A50" s="2"/>
      <c r="J50" s="2"/>
      <c r="K50" s="2"/>
      <c r="L50" s="2"/>
      <c r="M50" s="2"/>
    </row>
    <row r="51" spans="1:13">
      <c r="A51" s="1"/>
      <c r="J51" s="2"/>
      <c r="K51" s="2"/>
      <c r="L51" s="2"/>
      <c r="M51" s="2"/>
    </row>
    <row r="52" spans="1:13">
      <c r="M52" s="2"/>
    </row>
    <row r="53" spans="1:13">
      <c r="M53" s="2"/>
    </row>
  </sheetData>
  <mergeCells count="14">
    <mergeCell ref="P7:P8"/>
    <mergeCell ref="A7:A8"/>
    <mergeCell ref="F7:H7"/>
    <mergeCell ref="J7:M7"/>
    <mergeCell ref="N7:N8"/>
    <mergeCell ref="O7:O8"/>
    <mergeCell ref="A39:H39"/>
    <mergeCell ref="A40:H40"/>
    <mergeCell ref="A33:B33"/>
    <mergeCell ref="A34:H34"/>
    <mergeCell ref="A35:K35"/>
    <mergeCell ref="A36:L36"/>
    <mergeCell ref="A37:H37"/>
    <mergeCell ref="A38:H38"/>
  </mergeCells>
  <conditionalFormatting sqref="L9:L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 68</vt:lpstr>
      <vt:lpstr>พ.ย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Windows User</cp:lastModifiedBy>
  <cp:lastPrinted>2024-06-09T05:03:35Z</cp:lastPrinted>
  <dcterms:created xsi:type="dcterms:W3CDTF">2023-02-18T08:25:25Z</dcterms:created>
  <dcterms:modified xsi:type="dcterms:W3CDTF">2026-02-24T04:54:59Z</dcterms:modified>
</cp:coreProperties>
</file>