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\จัดสรร 69\รายงานคงเหลือ MMC  รายเดือน ปีงบ 68\อัพเว็บไซต์\"/>
    </mc:Choice>
  </mc:AlternateContent>
  <xr:revisionPtr revIDLastSave="0" documentId="13_ncr:1_{689B83AE-FBA2-46D3-9C88-DE17C914414B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ต.ค 68" sheetId="23" state="hidden" r:id="rId1"/>
    <sheet name="พ.ย 68" sheetId="24" state="hidden" r:id="rId2"/>
    <sheet name="ธ.ค 68" sheetId="25" state="hidden" r:id="rId3"/>
    <sheet name="ม.ค 69" sheetId="2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4" i="26" l="1"/>
  <c r="K34" i="26"/>
  <c r="L34" i="26"/>
  <c r="O43" i="26"/>
  <c r="L32" i="26"/>
  <c r="K32" i="26"/>
  <c r="P32" i="26" s="1"/>
  <c r="J32" i="26"/>
  <c r="G32" i="26"/>
  <c r="F32" i="26"/>
  <c r="H32" i="26" s="1"/>
  <c r="E32" i="26"/>
  <c r="D32" i="26"/>
  <c r="C32" i="26"/>
  <c r="B32" i="26"/>
  <c r="P31" i="26"/>
  <c r="N31" i="26"/>
  <c r="M31" i="26"/>
  <c r="O31" i="26" s="1"/>
  <c r="H31" i="26"/>
  <c r="P30" i="26"/>
  <c r="N30" i="26"/>
  <c r="M30" i="26"/>
  <c r="O30" i="26" s="1"/>
  <c r="H30" i="26"/>
  <c r="P29" i="26"/>
  <c r="N29" i="26"/>
  <c r="M29" i="26"/>
  <c r="O29" i="26" s="1"/>
  <c r="H29" i="26"/>
  <c r="P28" i="26"/>
  <c r="N28" i="26"/>
  <c r="M28" i="26"/>
  <c r="O28" i="26" s="1"/>
  <c r="H28" i="26"/>
  <c r="P27" i="26"/>
  <c r="N27" i="26"/>
  <c r="M27" i="26"/>
  <c r="O27" i="26" s="1"/>
  <c r="H27" i="26"/>
  <c r="P26" i="26"/>
  <c r="N26" i="26"/>
  <c r="M26" i="26"/>
  <c r="O26" i="26" s="1"/>
  <c r="H26" i="26"/>
  <c r="P25" i="26"/>
  <c r="N25" i="26"/>
  <c r="M25" i="26"/>
  <c r="O25" i="26" s="1"/>
  <c r="H25" i="26"/>
  <c r="P24" i="26"/>
  <c r="N24" i="26"/>
  <c r="M24" i="26"/>
  <c r="O24" i="26" s="1"/>
  <c r="H24" i="26"/>
  <c r="P23" i="26"/>
  <c r="N23" i="26"/>
  <c r="M23" i="26"/>
  <c r="O23" i="26" s="1"/>
  <c r="H23" i="26"/>
  <c r="P22" i="26"/>
  <c r="N22" i="26"/>
  <c r="M22" i="26"/>
  <c r="O22" i="26" s="1"/>
  <c r="H22" i="26"/>
  <c r="P21" i="26"/>
  <c r="O21" i="26"/>
  <c r="N21" i="26"/>
  <c r="M21" i="26"/>
  <c r="H21" i="26"/>
  <c r="P20" i="26"/>
  <c r="N20" i="26"/>
  <c r="M20" i="26"/>
  <c r="O20" i="26" s="1"/>
  <c r="H20" i="26"/>
  <c r="P19" i="26"/>
  <c r="N19" i="26"/>
  <c r="M19" i="26"/>
  <c r="O19" i="26" s="1"/>
  <c r="H19" i="26"/>
  <c r="P18" i="26"/>
  <c r="N18" i="26"/>
  <c r="M18" i="26"/>
  <c r="O18" i="26" s="1"/>
  <c r="H18" i="26"/>
  <c r="P17" i="26"/>
  <c r="N17" i="26"/>
  <c r="M17" i="26"/>
  <c r="O17" i="26" s="1"/>
  <c r="H17" i="26"/>
  <c r="P16" i="26"/>
  <c r="N16" i="26"/>
  <c r="M16" i="26"/>
  <c r="O16" i="26" s="1"/>
  <c r="H16" i="26"/>
  <c r="P15" i="26"/>
  <c r="N15" i="26"/>
  <c r="M15" i="26"/>
  <c r="O15" i="26" s="1"/>
  <c r="H15" i="26"/>
  <c r="P14" i="26"/>
  <c r="N14" i="26"/>
  <c r="M14" i="26"/>
  <c r="O14" i="26" s="1"/>
  <c r="H14" i="26"/>
  <c r="P13" i="26"/>
  <c r="N13" i="26"/>
  <c r="M13" i="26"/>
  <c r="O13" i="26" s="1"/>
  <c r="H13" i="26"/>
  <c r="P12" i="26"/>
  <c r="N12" i="26"/>
  <c r="M12" i="26"/>
  <c r="O12" i="26" s="1"/>
  <c r="H12" i="26"/>
  <c r="P11" i="26"/>
  <c r="N11" i="26"/>
  <c r="M11" i="26"/>
  <c r="O11" i="26" s="1"/>
  <c r="H11" i="26"/>
  <c r="P10" i="26"/>
  <c r="N10" i="26"/>
  <c r="M10" i="26"/>
  <c r="O10" i="26" s="1"/>
  <c r="H10" i="26"/>
  <c r="P9" i="26"/>
  <c r="N9" i="26"/>
  <c r="M9" i="26"/>
  <c r="O9" i="26" s="1"/>
  <c r="H9" i="26"/>
  <c r="O43" i="25"/>
  <c r="L32" i="25"/>
  <c r="K32" i="25"/>
  <c r="P32" i="25" s="1"/>
  <c r="J32" i="25"/>
  <c r="H32" i="25"/>
  <c r="G32" i="25"/>
  <c r="F32" i="25"/>
  <c r="E32" i="25"/>
  <c r="D32" i="25"/>
  <c r="C32" i="25"/>
  <c r="B32" i="25"/>
  <c r="P31" i="25"/>
  <c r="N31" i="25"/>
  <c r="M31" i="25"/>
  <c r="O31" i="25" s="1"/>
  <c r="H31" i="25"/>
  <c r="P30" i="25"/>
  <c r="N30" i="25"/>
  <c r="M30" i="25"/>
  <c r="O30" i="25" s="1"/>
  <c r="H30" i="25"/>
  <c r="P29" i="25"/>
  <c r="N29" i="25"/>
  <c r="M29" i="25"/>
  <c r="O29" i="25" s="1"/>
  <c r="H29" i="25"/>
  <c r="P28" i="25"/>
  <c r="N28" i="25"/>
  <c r="M28" i="25"/>
  <c r="O28" i="25" s="1"/>
  <c r="H28" i="25"/>
  <c r="P27" i="25"/>
  <c r="N27" i="25"/>
  <c r="M27" i="25"/>
  <c r="O27" i="25" s="1"/>
  <c r="H27" i="25"/>
  <c r="P26" i="25"/>
  <c r="N26" i="25"/>
  <c r="M26" i="25"/>
  <c r="O26" i="25" s="1"/>
  <c r="H26" i="25"/>
  <c r="P25" i="25"/>
  <c r="N25" i="25"/>
  <c r="M25" i="25"/>
  <c r="O25" i="25" s="1"/>
  <c r="H25" i="25"/>
  <c r="P24" i="25"/>
  <c r="O24" i="25"/>
  <c r="N24" i="25"/>
  <c r="M24" i="25"/>
  <c r="H24" i="25"/>
  <c r="P23" i="25"/>
  <c r="N23" i="25"/>
  <c r="M23" i="25"/>
  <c r="O23" i="25" s="1"/>
  <c r="H23" i="25"/>
  <c r="P22" i="25"/>
  <c r="N22" i="25"/>
  <c r="M22" i="25"/>
  <c r="O22" i="25" s="1"/>
  <c r="H22" i="25"/>
  <c r="P21" i="25"/>
  <c r="N21" i="25"/>
  <c r="M21" i="25"/>
  <c r="O21" i="25" s="1"/>
  <c r="H21" i="25"/>
  <c r="P20" i="25"/>
  <c r="N20" i="25"/>
  <c r="M20" i="25"/>
  <c r="O20" i="25" s="1"/>
  <c r="H20" i="25"/>
  <c r="P19" i="25"/>
  <c r="O19" i="25"/>
  <c r="N19" i="25"/>
  <c r="M19" i="25"/>
  <c r="H19" i="25"/>
  <c r="P18" i="25"/>
  <c r="N18" i="25"/>
  <c r="M18" i="25"/>
  <c r="O18" i="25" s="1"/>
  <c r="H18" i="25"/>
  <c r="P17" i="25"/>
  <c r="N17" i="25"/>
  <c r="M17" i="25"/>
  <c r="O17" i="25" s="1"/>
  <c r="H17" i="25"/>
  <c r="P16" i="25"/>
  <c r="N16" i="25"/>
  <c r="M16" i="25"/>
  <c r="O16" i="25" s="1"/>
  <c r="H16" i="25"/>
  <c r="P15" i="25"/>
  <c r="N15" i="25"/>
  <c r="M15" i="25"/>
  <c r="O15" i="25" s="1"/>
  <c r="H15" i="25"/>
  <c r="P14" i="25"/>
  <c r="N14" i="25"/>
  <c r="M14" i="25"/>
  <c r="O14" i="25" s="1"/>
  <c r="H14" i="25"/>
  <c r="P13" i="25"/>
  <c r="N13" i="25"/>
  <c r="M13" i="25"/>
  <c r="O13" i="25" s="1"/>
  <c r="H13" i="25"/>
  <c r="P12" i="25"/>
  <c r="N12" i="25"/>
  <c r="M12" i="25"/>
  <c r="O12" i="25" s="1"/>
  <c r="H12" i="25"/>
  <c r="P11" i="25"/>
  <c r="N11" i="25"/>
  <c r="M11" i="25"/>
  <c r="O11" i="25" s="1"/>
  <c r="H11" i="25"/>
  <c r="P10" i="25"/>
  <c r="N10" i="25"/>
  <c r="M10" i="25"/>
  <c r="O10" i="25" s="1"/>
  <c r="H10" i="25"/>
  <c r="P9" i="25"/>
  <c r="N9" i="25"/>
  <c r="M9" i="25"/>
  <c r="O9" i="25" s="1"/>
  <c r="H9" i="25"/>
  <c r="O43" i="24"/>
  <c r="L32" i="24"/>
  <c r="K32" i="24"/>
  <c r="P32" i="24" s="1"/>
  <c r="J32" i="24"/>
  <c r="G32" i="24"/>
  <c r="F32" i="24"/>
  <c r="H32" i="24" s="1"/>
  <c r="E32" i="24"/>
  <c r="D32" i="24"/>
  <c r="C32" i="24"/>
  <c r="B32" i="24"/>
  <c r="P31" i="24"/>
  <c r="N31" i="24"/>
  <c r="M31" i="24"/>
  <c r="O31" i="24" s="1"/>
  <c r="H31" i="24"/>
  <c r="P30" i="24"/>
  <c r="N30" i="24"/>
  <c r="M30" i="24"/>
  <c r="O30" i="24" s="1"/>
  <c r="H30" i="24"/>
  <c r="P29" i="24"/>
  <c r="O29" i="24"/>
  <c r="N29" i="24"/>
  <c r="M29" i="24"/>
  <c r="H29" i="24"/>
  <c r="P28" i="24"/>
  <c r="N28" i="24"/>
  <c r="M28" i="24"/>
  <c r="O28" i="24" s="1"/>
  <c r="H28" i="24"/>
  <c r="P27" i="24"/>
  <c r="N27" i="24"/>
  <c r="M27" i="24"/>
  <c r="O27" i="24" s="1"/>
  <c r="H27" i="24"/>
  <c r="P26" i="24"/>
  <c r="N26" i="24"/>
  <c r="M26" i="24"/>
  <c r="O26" i="24" s="1"/>
  <c r="H26" i="24"/>
  <c r="P25" i="24"/>
  <c r="N25" i="24"/>
  <c r="M25" i="24"/>
  <c r="O25" i="24" s="1"/>
  <c r="H25" i="24"/>
  <c r="P24" i="24"/>
  <c r="N24" i="24"/>
  <c r="M24" i="24"/>
  <c r="O24" i="24" s="1"/>
  <c r="H24" i="24"/>
  <c r="P23" i="24"/>
  <c r="N23" i="24"/>
  <c r="M23" i="24"/>
  <c r="O23" i="24" s="1"/>
  <c r="H23" i="24"/>
  <c r="P22" i="24"/>
  <c r="N22" i="24"/>
  <c r="M22" i="24"/>
  <c r="O22" i="24" s="1"/>
  <c r="H22" i="24"/>
  <c r="P21" i="24"/>
  <c r="O21" i="24"/>
  <c r="N21" i="24"/>
  <c r="M21" i="24"/>
  <c r="H21" i="24"/>
  <c r="P20" i="24"/>
  <c r="N20" i="24"/>
  <c r="M20" i="24"/>
  <c r="O20" i="24" s="1"/>
  <c r="H20" i="24"/>
  <c r="P19" i="24"/>
  <c r="N19" i="24"/>
  <c r="M19" i="24"/>
  <c r="O19" i="24" s="1"/>
  <c r="H19" i="24"/>
  <c r="P18" i="24"/>
  <c r="N18" i="24"/>
  <c r="M18" i="24"/>
  <c r="O18" i="24" s="1"/>
  <c r="H18" i="24"/>
  <c r="P17" i="24"/>
  <c r="N17" i="24"/>
  <c r="M17" i="24"/>
  <c r="O17" i="24" s="1"/>
  <c r="H17" i="24"/>
  <c r="P16" i="24"/>
  <c r="N16" i="24"/>
  <c r="M16" i="24"/>
  <c r="O16" i="24" s="1"/>
  <c r="H16" i="24"/>
  <c r="P15" i="24"/>
  <c r="N15" i="24"/>
  <c r="M15" i="24"/>
  <c r="O15" i="24" s="1"/>
  <c r="H15" i="24"/>
  <c r="P14" i="24"/>
  <c r="N14" i="24"/>
  <c r="M14" i="24"/>
  <c r="O14" i="24" s="1"/>
  <c r="H14" i="24"/>
  <c r="P13" i="24"/>
  <c r="N13" i="24"/>
  <c r="M13" i="24"/>
  <c r="O13" i="24" s="1"/>
  <c r="H13" i="24"/>
  <c r="P12" i="24"/>
  <c r="N12" i="24"/>
  <c r="M12" i="24"/>
  <c r="O12" i="24" s="1"/>
  <c r="H12" i="24"/>
  <c r="P11" i="24"/>
  <c r="N11" i="24"/>
  <c r="M11" i="24"/>
  <c r="O11" i="24" s="1"/>
  <c r="H11" i="24"/>
  <c r="P10" i="24"/>
  <c r="N10" i="24"/>
  <c r="M10" i="24"/>
  <c r="O10" i="24" s="1"/>
  <c r="H10" i="24"/>
  <c r="P9" i="24"/>
  <c r="N9" i="24"/>
  <c r="M9" i="24"/>
  <c r="O9" i="24" s="1"/>
  <c r="H9" i="24"/>
  <c r="M32" i="26" l="1"/>
  <c r="O32" i="26" s="1"/>
  <c r="N32" i="26"/>
  <c r="M32" i="25"/>
  <c r="O32" i="25" s="1"/>
  <c r="N32" i="25"/>
  <c r="M32" i="24"/>
  <c r="O32" i="24" s="1"/>
  <c r="N32" i="24"/>
  <c r="J32" i="23"/>
  <c r="L32" i="23"/>
  <c r="K32" i="23"/>
  <c r="G32" i="23"/>
  <c r="F32" i="23"/>
  <c r="E32" i="23"/>
  <c r="D32" i="23"/>
  <c r="C32" i="23"/>
  <c r="B32" i="23"/>
  <c r="P31" i="23"/>
  <c r="N31" i="23"/>
  <c r="M31" i="23"/>
  <c r="O31" i="23" s="1"/>
  <c r="H31" i="23"/>
  <c r="P30" i="23"/>
  <c r="N30" i="23"/>
  <c r="M30" i="23"/>
  <c r="O30" i="23" s="1"/>
  <c r="H30" i="23"/>
  <c r="P29" i="23"/>
  <c r="N29" i="23"/>
  <c r="M29" i="23"/>
  <c r="O29" i="23" s="1"/>
  <c r="H29" i="23"/>
  <c r="P28" i="23"/>
  <c r="N28" i="23"/>
  <c r="M28" i="23"/>
  <c r="O28" i="23" s="1"/>
  <c r="H28" i="23"/>
  <c r="P27" i="23"/>
  <c r="N27" i="23"/>
  <c r="M27" i="23"/>
  <c r="O27" i="23" s="1"/>
  <c r="H27" i="23"/>
  <c r="P26" i="23"/>
  <c r="N26" i="23"/>
  <c r="M26" i="23"/>
  <c r="O26" i="23" s="1"/>
  <c r="H26" i="23"/>
  <c r="P25" i="23"/>
  <c r="N25" i="23"/>
  <c r="M25" i="23"/>
  <c r="O25" i="23" s="1"/>
  <c r="H25" i="23"/>
  <c r="P24" i="23"/>
  <c r="N24" i="23"/>
  <c r="M24" i="23"/>
  <c r="O24" i="23" s="1"/>
  <c r="H24" i="23"/>
  <c r="P23" i="23"/>
  <c r="N23" i="23"/>
  <c r="M23" i="23"/>
  <c r="O23" i="23" s="1"/>
  <c r="H23" i="23"/>
  <c r="P22" i="23"/>
  <c r="N22" i="23"/>
  <c r="M22" i="23"/>
  <c r="O22" i="23" s="1"/>
  <c r="H22" i="23"/>
  <c r="P21" i="23"/>
  <c r="N21" i="23"/>
  <c r="M21" i="23"/>
  <c r="O21" i="23" s="1"/>
  <c r="H21" i="23"/>
  <c r="P20" i="23"/>
  <c r="N20" i="23"/>
  <c r="M20" i="23"/>
  <c r="O20" i="23" s="1"/>
  <c r="H20" i="23"/>
  <c r="N19" i="23"/>
  <c r="M19" i="23"/>
  <c r="O19" i="23" s="1"/>
  <c r="P19" i="23"/>
  <c r="H19" i="23"/>
  <c r="P18" i="23"/>
  <c r="N18" i="23"/>
  <c r="M18" i="23"/>
  <c r="O18" i="23" s="1"/>
  <c r="H18" i="23"/>
  <c r="P17" i="23"/>
  <c r="N17" i="23"/>
  <c r="M17" i="23"/>
  <c r="O17" i="23" s="1"/>
  <c r="H17" i="23"/>
  <c r="N16" i="23"/>
  <c r="M16" i="23"/>
  <c r="O16" i="23" s="1"/>
  <c r="P16" i="23"/>
  <c r="H16" i="23"/>
  <c r="P15" i="23"/>
  <c r="N15" i="23"/>
  <c r="M15" i="23"/>
  <c r="O15" i="23" s="1"/>
  <c r="H15" i="23"/>
  <c r="P14" i="23"/>
  <c r="N14" i="23"/>
  <c r="M14" i="23"/>
  <c r="O14" i="23" s="1"/>
  <c r="H14" i="23"/>
  <c r="P13" i="23"/>
  <c r="N13" i="23"/>
  <c r="M13" i="23"/>
  <c r="O13" i="23" s="1"/>
  <c r="H13" i="23"/>
  <c r="P12" i="23"/>
  <c r="N12" i="23"/>
  <c r="M12" i="23"/>
  <c r="O12" i="23" s="1"/>
  <c r="H12" i="23"/>
  <c r="P11" i="23"/>
  <c r="N11" i="23"/>
  <c r="H11" i="23"/>
  <c r="M10" i="23"/>
  <c r="O10" i="23" s="1"/>
  <c r="H10" i="23"/>
  <c r="P9" i="23"/>
  <c r="N9" i="23"/>
  <c r="M9" i="23"/>
  <c r="O9" i="23" s="1"/>
  <c r="H9" i="23"/>
  <c r="H32" i="23" l="1"/>
  <c r="N10" i="23"/>
  <c r="M11" i="23"/>
  <c r="O11" i="23" s="1"/>
  <c r="P10" i="23"/>
  <c r="P32" i="23" l="1"/>
  <c r="O43" i="23"/>
  <c r="N32" i="23"/>
  <c r="M32" i="23"/>
  <c r="O32" i="23" s="1"/>
</calcChain>
</file>

<file path=xl/sharedStrings.xml><?xml version="1.0" encoding="utf-8"?>
<sst xmlns="http://schemas.openxmlformats.org/spreadsheetml/2006/main" count="196" uniqueCount="46">
  <si>
    <t>หน่วยงาน</t>
  </si>
  <si>
    <t>ปี งปม 2563</t>
  </si>
  <si>
    <t>ปี งปม 2564</t>
  </si>
  <si>
    <t>ปี งปม 2565</t>
  </si>
  <si>
    <t>โรงพยาบาลทันตกรรม</t>
  </si>
  <si>
    <t>รากฟันเทียมโรงพยาบาลทันตกรรม</t>
  </si>
  <si>
    <t>งานอาคาร วิศวกรรมและซ่อมบำรุง</t>
  </si>
  <si>
    <t xml:space="preserve">หน่วยส่งเสริม&amp;พัฒนาการศึกษาตัวตนเอง </t>
  </si>
  <si>
    <t>งานสื่อสารองค์กร</t>
  </si>
  <si>
    <t>หน่วยคลัง</t>
  </si>
  <si>
    <t>หน่วยพัสดุ</t>
  </si>
  <si>
    <t xml:space="preserve">หน่วยคลังพัสดุ </t>
  </si>
  <si>
    <t>ค่ามิเตอร์เครื่องพิมพ์</t>
  </si>
  <si>
    <t>หมึกพิมพ์คอมพิวเตอร์</t>
  </si>
  <si>
    <t xml:space="preserve">รวมเป็นเงิน </t>
  </si>
  <si>
    <t>งบจัดสรรจ่ายจริง</t>
  </si>
  <si>
    <t>งบได้รับจัดสรรจากคณะฯ</t>
  </si>
  <si>
    <t>งบจัดสรรคงเหลือ</t>
  </si>
  <si>
    <t xml:space="preserve">                                      </t>
  </si>
  <si>
    <t>งบจัดสรรขออนุมัติหลักการ (ก่อหนี้)</t>
  </si>
  <si>
    <t>ปี งปม 2566</t>
  </si>
  <si>
    <t>หน่วยปฏิบัติการทันตกรรม</t>
  </si>
  <si>
    <t xml:space="preserve">ร้อยละของการจ่ายจริง </t>
  </si>
  <si>
    <t>ร้อยละของเงินคงเหลือ</t>
  </si>
  <si>
    <t>ปี งปม 2567</t>
  </si>
  <si>
    <t>ร้อยละของเงินขออนุมัติ</t>
  </si>
  <si>
    <t>งบจัดสรรจ่ายจริง (เงินรายได้สะสม)</t>
  </si>
  <si>
    <t>รวมทั้งสิ้น</t>
  </si>
  <si>
    <t xml:space="preserve"> สาขาวิชาชีววิทยาช่องปากและระบบการบดเคี้ยว</t>
  </si>
  <si>
    <t xml:space="preserve"> สาขาวิชาทันตกรรมป้องกัน</t>
  </si>
  <si>
    <t xml:space="preserve"> สาขาวิชาทันตกรรมประดิษฐ์</t>
  </si>
  <si>
    <t xml:space="preserve"> สาขาวิชาทันตกรรมอนุรักษ์</t>
  </si>
  <si>
    <t xml:space="preserve"> สาขาวิชาวิทยาการวินิจฉัยโรคช่องปาก</t>
  </si>
  <si>
    <t xml:space="preserve"> สาขาวิชาศัลยศาสตร์ช่องปากและแม็กซิลโลเฟเชียล</t>
  </si>
  <si>
    <t>ฝ่ายทันตสาธารณสุขชนบทภาคใต้</t>
  </si>
  <si>
    <t>หน่วยอำนวยการและบริหารทรัพยากรบุคคล</t>
  </si>
  <si>
    <t>สนง.กองทุนเฉลิมพระเกียรติ 100 ปี สมเด็จย่า</t>
  </si>
  <si>
    <t>งานนวัตกรรมดิจิทัลและศูนย์ข้อมูลสารสนเทศ</t>
  </si>
  <si>
    <t>งานนวัตกรรมดิจิทัลและศูนย์ข้อมูลสารสนเทศ (ส่วนกลาง)</t>
  </si>
  <si>
    <t>หน่วยยุทธศาสตร์และพัฒนาองค์กร</t>
  </si>
  <si>
    <t>ปี งปม 2568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</si>
  <si>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ต.ค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</si>
  <si>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พ.ย 68
</t>
    </r>
  </si>
  <si>
    <t>ปีงบประมาณ 2569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</si>
  <si>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ธ.ค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</si>
  <si>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ม.ค 69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</si>
</sst>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0"/>
      <name val="TH SarabunPSK"/>
      <family val="2"/>
    </font>
    <font>
      <b/>
      <sz val="20"/>
      <color theme="0"/>
      <name val="TH SarabunPSK"/>
      <family val="2"/>
    </font>
    <font>
      <b/>
      <sz val="22"/>
      <color theme="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43" fontId="2" fillId="4" borderId="0" xfId="0" applyNumberFormat="1" applyFont="1" applyFill="1" applyAlignment="1">
      <alignment vertical="top"/>
    </xf>
    <xf numFmtId="43" fontId="2" fillId="4" borderId="0" xfId="1" applyFont="1" applyFill="1" applyAlignment="1">
      <alignment vertical="top"/>
    </xf>
    <xf numFmtId="0" fontId="2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top"/>
    </xf>
    <xf numFmtId="43" fontId="7" fillId="3" borderId="1" xfId="1" applyFont="1" applyFill="1" applyBorder="1" applyAlignment="1">
      <alignment horizontal="center" vertical="top"/>
    </xf>
    <xf numFmtId="43" fontId="8" fillId="3" borderId="1" xfId="1" applyFont="1" applyFill="1" applyBorder="1" applyAlignment="1">
      <alignment horizontal="center" vertical="top"/>
    </xf>
    <xf numFmtId="43" fontId="9" fillId="3" borderId="1" xfId="0" applyNumberFormat="1" applyFont="1" applyFill="1" applyBorder="1" applyAlignment="1">
      <alignment vertical="top"/>
    </xf>
    <xf numFmtId="164" fontId="2" fillId="4" borderId="0" xfId="0" applyNumberFormat="1" applyFont="1" applyFill="1" applyAlignment="1">
      <alignment vertical="top"/>
    </xf>
    <xf numFmtId="0" fontId="7" fillId="3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43" fontId="9" fillId="4" borderId="0" xfId="1" applyFont="1" applyFill="1" applyAlignment="1">
      <alignment vertical="top"/>
    </xf>
    <xf numFmtId="43" fontId="3" fillId="4" borderId="0" xfId="0" applyNumberFormat="1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43" fontId="12" fillId="4" borderId="0" xfId="1" applyFont="1" applyFill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479A4FA-1C2A-47E9-8B98-4E7FB73496B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3EEA65E-C976-42D2-9B61-A2DD0B0F43AA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ตุลาคม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8B4F66E-7ACB-4F53-8B71-75B7887D7F5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2C9A318-8395-4F03-994D-EDB26E080D0D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CCF231A8-44B6-46F5-A5AE-4D8109590E3E}"/>
            </a:ext>
          </a:extLst>
        </xdr:cNvPr>
        <xdr:cNvSpPr/>
      </xdr:nvSpPr>
      <xdr:spPr>
        <a:xfrm flipH="1" flipV="1">
          <a:off x="9860489" y="13641233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D16F5057-340E-4237-87CB-E509101BC907}"/>
            </a:ext>
          </a:extLst>
        </xdr:cNvPr>
        <xdr:cNvSpPr/>
      </xdr:nvSpPr>
      <xdr:spPr>
        <a:xfrm rot="10800000" flipV="1">
          <a:off x="11620501" y="13716001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3581410-2B7E-406D-B987-0D2DC6DCD34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E53A1B9C-B32A-413A-974E-69BF6D1FFF81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 พฤศจิกายน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2765201E-7DE8-480C-A157-B1738470238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F015935B-9044-451B-BC72-8D659FA5BA5F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A91FAE8E-12EB-4019-A0D4-F87391EF480A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E9BBCEEB-CF57-4035-851A-51952D8994D9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7AA87BFA-952D-4204-AEAE-99132038B83F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80460C79-30CF-4274-A79A-85AC1C64639C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ธันวาคม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6CF81F1B-375F-4EC2-BCB1-BFA03B5A4C4C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E56F18A9-C0E1-490C-9CB7-A60DCD978FEB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456A6ED0-02B4-4DF3-A26A-8BD5D17E52D7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F0B3F66C-7B36-4AE1-B5BD-B0D513198A8B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07E52AE4-7F03-4B20-A1C7-5E179B3804F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C4E3A03B-0940-4E25-98CF-C1022854A4D5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มกราคม 2569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7CF1384E-6D17-4918-9A9C-5F8480A6CE31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1150D213-15F0-42A6-8C9D-8F29F2BD93B4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227EDABE-5804-4FC5-AFBD-8741CCF13475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1D0B5050-0C0E-4172-84FA-CFDADA984B57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EED5-5F36-4152-8E1F-54007CE67DAD}">
  <dimension ref="A1:T53"/>
  <sheetViews>
    <sheetView zoomScale="70" zoomScaleNormal="70" workbookViewId="0">
      <pane ySplit="8" topLeftCell="A27" activePane="bottomLeft" state="frozen"/>
      <selection activeCell="K31" sqref="K31"/>
      <selection pane="bottomLeft" activeCell="K31" sqref="K31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37" t="s">
        <v>0</v>
      </c>
      <c r="B7" s="20" t="s">
        <v>1</v>
      </c>
      <c r="C7" s="20" t="s">
        <v>2</v>
      </c>
      <c r="D7" s="20" t="s">
        <v>3</v>
      </c>
      <c r="E7" s="20" t="s">
        <v>20</v>
      </c>
      <c r="F7" s="39" t="s">
        <v>24</v>
      </c>
      <c r="G7" s="40"/>
      <c r="H7" s="41"/>
      <c r="I7" s="23" t="s">
        <v>40</v>
      </c>
      <c r="J7" s="42" t="s">
        <v>43</v>
      </c>
      <c r="K7" s="42"/>
      <c r="L7" s="42"/>
      <c r="M7" s="42"/>
      <c r="N7" s="43" t="s">
        <v>22</v>
      </c>
      <c r="O7" s="36" t="s">
        <v>23</v>
      </c>
      <c r="P7" s="36" t="s">
        <v>25</v>
      </c>
    </row>
    <row r="8" spans="1:20" s="5" customFormat="1" ht="90" customHeight="1">
      <c r="A8" s="38"/>
      <c r="B8" s="20" t="s">
        <v>15</v>
      </c>
      <c r="C8" s="20" t="s">
        <v>15</v>
      </c>
      <c r="D8" s="20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44"/>
      <c r="O8" s="36"/>
      <c r="P8" s="36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3273512.4</v>
      </c>
      <c r="L9" s="10">
        <v>118729</v>
      </c>
      <c r="M9" s="12">
        <f>+J9-K9-L9</f>
        <v>19708258.600000001</v>
      </c>
      <c r="N9" s="13">
        <f t="shared" ref="N9:N14" si="0">+L9*100/J9</f>
        <v>0.51396723014653367</v>
      </c>
      <c r="O9" s="13">
        <f>+M9*100/J9</f>
        <v>85.315290145234968</v>
      </c>
      <c r="P9" s="13">
        <f>+K9*100/J9</f>
        <v>14.170742624618514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585276.19999999995</v>
      </c>
      <c r="L10" s="10">
        <v>0</v>
      </c>
      <c r="M10" s="12">
        <f>+J10-K10-L10</f>
        <v>6214723.7999999998</v>
      </c>
      <c r="N10" s="13">
        <f t="shared" si="0"/>
        <v>0</v>
      </c>
      <c r="O10" s="13">
        <f>+M10*100/J10</f>
        <v>91.392997058823525</v>
      </c>
      <c r="P10" s="13">
        <f t="shared" ref="P10:P31" si="2">+K10*100/J10</f>
        <v>8.6070029411764697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573076.31000000006</v>
      </c>
      <c r="L11" s="10">
        <v>99280</v>
      </c>
      <c r="M11" s="12">
        <f t="shared" ref="M11:M30" si="3">+J11-K11-L11</f>
        <v>3152643.69</v>
      </c>
      <c r="N11" s="13">
        <f t="shared" si="0"/>
        <v>2.5955555555555554</v>
      </c>
      <c r="O11" s="13">
        <f>+M11*100/J11</f>
        <v>82.422057254901958</v>
      </c>
      <c r="P11" s="13">
        <f t="shared" si="2"/>
        <v>14.982387189542486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0</v>
      </c>
      <c r="M12" s="12">
        <f t="shared" si="3"/>
        <v>229500</v>
      </c>
      <c r="N12" s="13">
        <f t="shared" si="0"/>
        <v>0</v>
      </c>
      <c r="O12" s="13">
        <f>+M12*100/J12</f>
        <v>100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ref="N15:N32" si="5">+L15*100/J15</f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0</v>
      </c>
      <c r="L16" s="10">
        <v>0</v>
      </c>
      <c r="M16" s="12">
        <f t="shared" si="3"/>
        <v>272000</v>
      </c>
      <c r="N16" s="13">
        <f>+L16*100/J16</f>
        <v>0</v>
      </c>
      <c r="O16" s="13">
        <f>+M16*100/J16</f>
        <v>100</v>
      </c>
      <c r="P16" s="13">
        <f t="shared" si="2"/>
        <v>0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5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5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52815</v>
      </c>
      <c r="L19" s="10">
        <v>0</v>
      </c>
      <c r="M19" s="12">
        <f t="shared" si="3"/>
        <v>1817185</v>
      </c>
      <c r="N19" s="13">
        <f>+L19*100/J19</f>
        <v>0</v>
      </c>
      <c r="O19" s="13">
        <f t="shared" ref="O19:O25" si="6">+M19*100/J19</f>
        <v>97.175668449197858</v>
      </c>
      <c r="P19" s="13">
        <f t="shared" si="2"/>
        <v>2.8243315508021389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0</v>
      </c>
      <c r="M20" s="12">
        <f t="shared" si="3"/>
        <v>161500</v>
      </c>
      <c r="N20" s="13">
        <f>+L20*100/J20</f>
        <v>0</v>
      </c>
      <c r="O20" s="13">
        <f t="shared" si="6"/>
        <v>100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597</v>
      </c>
      <c r="M21" s="12">
        <f t="shared" si="3"/>
        <v>33403</v>
      </c>
      <c r="N21" s="13">
        <f>+L21*100/J21</f>
        <v>1.7558823529411764</v>
      </c>
      <c r="O21" s="13">
        <f t="shared" si="6"/>
        <v>98.244117647058829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0</v>
      </c>
      <c r="M22" s="12">
        <f t="shared" si="3"/>
        <v>76500</v>
      </c>
      <c r="N22" s="13">
        <f>+L22*100/J22</f>
        <v>0</v>
      </c>
      <c r="O22" s="13">
        <f t="shared" si="6"/>
        <v>100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6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5"/>
        <v>0</v>
      </c>
      <c r="O24" s="13">
        <f t="shared" si="6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0</v>
      </c>
      <c r="M25" s="12">
        <f t="shared" si="3"/>
        <v>238000</v>
      </c>
      <c r="N25" s="13">
        <f>+L25*100/J25</f>
        <v>0</v>
      </c>
      <c r="O25" s="13">
        <f t="shared" si="6"/>
        <v>100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5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5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5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375996</v>
      </c>
      <c r="L29" s="10">
        <v>0</v>
      </c>
      <c r="M29" s="12">
        <f>+J29-K29-L29</f>
        <v>389004</v>
      </c>
      <c r="N29" s="13">
        <f t="shared" si="5"/>
        <v>0</v>
      </c>
      <c r="O29" s="13">
        <f>+M29*100/J29</f>
        <v>50.850196078431374</v>
      </c>
      <c r="P29" s="13">
        <f t="shared" si="2"/>
        <v>49.149803921568626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0</v>
      </c>
      <c r="M30" s="11">
        <f t="shared" si="3"/>
        <v>116200</v>
      </c>
      <c r="N30" s="13">
        <f t="shared" si="5"/>
        <v>0</v>
      </c>
      <c r="O30" s="13">
        <f t="shared" si="4"/>
        <v>100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46930</v>
      </c>
      <c r="L31" s="11">
        <v>0</v>
      </c>
      <c r="M31" s="12">
        <f>+J31-L31-K31</f>
        <v>123070</v>
      </c>
      <c r="N31" s="13">
        <f t="shared" si="5"/>
        <v>0</v>
      </c>
      <c r="O31" s="13">
        <f>+M31*100/J31</f>
        <v>72.39411764705882</v>
      </c>
      <c r="P31" s="13">
        <f t="shared" si="2"/>
        <v>27.605882352941176</v>
      </c>
      <c r="S31" s="3"/>
    </row>
    <row r="32" spans="1:19" s="18" customFormat="1" ht="43.5" customHeight="1">
      <c r="A32" s="8" t="s">
        <v>14</v>
      </c>
      <c r="B32" s="16">
        <f t="shared" ref="B32:E32" si="7">SUM(B9:B31)</f>
        <v>36848839.539999992</v>
      </c>
      <c r="C32" s="16">
        <f t="shared" si="7"/>
        <v>36259363.629999995</v>
      </c>
      <c r="D32" s="16">
        <f t="shared" si="7"/>
        <v>32351100.359999999</v>
      </c>
      <c r="E32" s="16">
        <f t="shared" si="7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4907605.91</v>
      </c>
      <c r="L32" s="16">
        <f>SUM(L9:L31)</f>
        <v>218606</v>
      </c>
      <c r="M32" s="16">
        <f>+J32-K32-L32</f>
        <v>32837788.09</v>
      </c>
      <c r="N32" s="17">
        <f t="shared" si="5"/>
        <v>0.57582446528289954</v>
      </c>
      <c r="O32" s="17">
        <f>+M32*100/J32</f>
        <v>86.497176509324618</v>
      </c>
      <c r="P32" s="17">
        <f>+K32*100/J32</f>
        <v>12.926999025392478</v>
      </c>
      <c r="R32" s="22"/>
    </row>
    <row r="33" spans="1:20" ht="28.5" customHeight="1">
      <c r="A33" s="35" t="s">
        <v>41</v>
      </c>
      <c r="B33" s="35"/>
      <c r="H33" s="14"/>
      <c r="I33" s="14"/>
      <c r="N33" s="3"/>
      <c r="O33" s="3"/>
    </row>
    <row r="34" spans="1:20" ht="28.5" customHeight="1">
      <c r="A34" s="34"/>
      <c r="B34" s="34"/>
      <c r="C34" s="34"/>
      <c r="D34" s="34"/>
      <c r="E34" s="34"/>
      <c r="F34" s="34"/>
      <c r="G34" s="34"/>
      <c r="H34" s="34"/>
      <c r="I34" s="24"/>
      <c r="O34" s="14"/>
      <c r="R34" s="14"/>
    </row>
    <row r="35" spans="1:20" ht="29.4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2"/>
      <c r="M35" s="3"/>
      <c r="R35" s="14"/>
    </row>
    <row r="36" spans="1:20" ht="30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14"/>
      <c r="N36" s="14"/>
    </row>
    <row r="37" spans="1:20" ht="26.25" customHeight="1">
      <c r="A37" s="34"/>
      <c r="B37" s="34"/>
      <c r="C37" s="34"/>
      <c r="D37" s="34"/>
      <c r="E37" s="34"/>
      <c r="F37" s="34"/>
      <c r="G37" s="34"/>
      <c r="H37" s="34"/>
      <c r="I37" s="24"/>
      <c r="J37" s="2"/>
      <c r="L37" s="3"/>
      <c r="M37" s="2"/>
      <c r="Q37" s="3"/>
    </row>
    <row r="38" spans="1:20" ht="31.9" customHeight="1">
      <c r="A38" s="34"/>
      <c r="B38" s="34"/>
      <c r="C38" s="34"/>
      <c r="D38" s="34"/>
      <c r="E38" s="34"/>
      <c r="F38" s="34"/>
      <c r="G38" s="34"/>
      <c r="H38" s="34"/>
      <c r="I38" s="24"/>
      <c r="J38" s="2"/>
      <c r="L38" s="2"/>
      <c r="M38" s="2"/>
    </row>
    <row r="39" spans="1:20" ht="25.5" customHeight="1">
      <c r="A39" s="34"/>
      <c r="B39" s="34"/>
      <c r="C39" s="34"/>
      <c r="D39" s="34"/>
      <c r="E39" s="34"/>
      <c r="F39" s="34"/>
      <c r="G39" s="34"/>
      <c r="H39" s="34"/>
      <c r="I39" s="24"/>
      <c r="J39" s="2"/>
      <c r="L39" s="2"/>
      <c r="M39" s="2"/>
      <c r="O39" s="4"/>
    </row>
    <row r="40" spans="1:20" ht="30.75" customHeight="1">
      <c r="A40" s="34"/>
      <c r="B40" s="34"/>
      <c r="C40" s="34"/>
      <c r="D40" s="34"/>
      <c r="E40" s="34"/>
      <c r="F40" s="34"/>
      <c r="G40" s="34"/>
      <c r="H40" s="34"/>
      <c r="I40" s="24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P7:P8"/>
    <mergeCell ref="A7:A8"/>
    <mergeCell ref="F7:H7"/>
    <mergeCell ref="J7:M7"/>
    <mergeCell ref="N7:N8"/>
    <mergeCell ref="O7:O8"/>
    <mergeCell ref="A39:H39"/>
    <mergeCell ref="A40:H40"/>
    <mergeCell ref="A33:B33"/>
    <mergeCell ref="A34:H34"/>
    <mergeCell ref="A35:K35"/>
    <mergeCell ref="A37:H37"/>
    <mergeCell ref="A38:H38"/>
    <mergeCell ref="A36:L36"/>
  </mergeCells>
  <conditionalFormatting sqref="L9:L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4AC5-A505-4BDF-B58C-C64DEEF872CC}">
  <dimension ref="A1:T53"/>
  <sheetViews>
    <sheetView zoomScale="70" zoomScaleNormal="70" workbookViewId="0">
      <pane ySplit="8" topLeftCell="A20" activePane="bottomLeft" state="frozen"/>
      <selection activeCell="K31" sqref="K31"/>
      <selection pane="bottomLeft" activeCell="K31" sqref="K31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37" t="s">
        <v>0</v>
      </c>
      <c r="B7" s="26" t="s">
        <v>1</v>
      </c>
      <c r="C7" s="26" t="s">
        <v>2</v>
      </c>
      <c r="D7" s="26" t="s">
        <v>3</v>
      </c>
      <c r="E7" s="26" t="s">
        <v>20</v>
      </c>
      <c r="F7" s="39" t="s">
        <v>24</v>
      </c>
      <c r="G7" s="40"/>
      <c r="H7" s="41"/>
      <c r="I7" s="25" t="s">
        <v>40</v>
      </c>
      <c r="J7" s="42" t="s">
        <v>43</v>
      </c>
      <c r="K7" s="42"/>
      <c r="L7" s="42"/>
      <c r="M7" s="42"/>
      <c r="N7" s="43" t="s">
        <v>22</v>
      </c>
      <c r="O7" s="36" t="s">
        <v>23</v>
      </c>
      <c r="P7" s="36" t="s">
        <v>25</v>
      </c>
    </row>
    <row r="8" spans="1:20" s="5" customFormat="1" ht="90" customHeight="1">
      <c r="A8" s="38"/>
      <c r="B8" s="26" t="s">
        <v>15</v>
      </c>
      <c r="C8" s="26" t="s">
        <v>15</v>
      </c>
      <c r="D8" s="26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44"/>
      <c r="O8" s="36"/>
      <c r="P8" s="36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3494874.7199999997</v>
      </c>
      <c r="L9" s="10">
        <v>874548.8</v>
      </c>
      <c r="M9" s="12">
        <f>+J9-K9-L9</f>
        <v>18731076.48</v>
      </c>
      <c r="N9" s="13">
        <f t="shared" ref="N9:N32" si="0">+L9*100/J9</f>
        <v>3.785843596458951</v>
      </c>
      <c r="O9" s="13">
        <f>+M9*100/J9</f>
        <v>81.085156078872757</v>
      </c>
      <c r="P9" s="13">
        <f>+K9*100/J9</f>
        <v>15.129000324668297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815996.2</v>
      </c>
      <c r="L10" s="10">
        <v>34178</v>
      </c>
      <c r="M10" s="12">
        <f>+J10-K10-L10</f>
        <v>5949825.7999999998</v>
      </c>
      <c r="N10" s="13">
        <f t="shared" si="0"/>
        <v>0.5026176470588235</v>
      </c>
      <c r="O10" s="13">
        <f>+M10*100/J10</f>
        <v>87.497438235294112</v>
      </c>
      <c r="P10" s="13">
        <f t="shared" ref="P10:P31" si="2">+K10*100/J10</f>
        <v>11.999944117647059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561320.10000000009</v>
      </c>
      <c r="L11" s="10">
        <v>341823.78</v>
      </c>
      <c r="M11" s="12">
        <f t="shared" ref="M11:M30" si="3">+J11-K11-L11</f>
        <v>2921856.12</v>
      </c>
      <c r="N11" s="13">
        <f t="shared" si="0"/>
        <v>8.9365694117647063</v>
      </c>
      <c r="O11" s="13">
        <f>+M11*100/J11</f>
        <v>76.388395294117643</v>
      </c>
      <c r="P11" s="13">
        <f t="shared" si="2"/>
        <v>14.675035294117649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1970.35</v>
      </c>
      <c r="M12" s="12">
        <f t="shared" si="3"/>
        <v>227529.65</v>
      </c>
      <c r="N12" s="13">
        <f t="shared" si="0"/>
        <v>0.85854030501089329</v>
      </c>
      <c r="O12" s="13">
        <f>+M12*100/J12</f>
        <v>99.141459694989109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39483</v>
      </c>
      <c r="L16" s="10">
        <v>0</v>
      </c>
      <c r="M16" s="12">
        <f t="shared" si="3"/>
        <v>232517</v>
      </c>
      <c r="N16" s="13">
        <f>+L16*100/J16</f>
        <v>0</v>
      </c>
      <c r="O16" s="13">
        <f>+M16*100/J16</f>
        <v>85.484191176470588</v>
      </c>
      <c r="P16" s="13">
        <f t="shared" si="2"/>
        <v>14.515808823529412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148709</v>
      </c>
      <c r="L19" s="10">
        <v>52815</v>
      </c>
      <c r="M19" s="12">
        <f t="shared" si="3"/>
        <v>1668476</v>
      </c>
      <c r="N19" s="13">
        <f>+L19*100/J19</f>
        <v>2.8243315508021389</v>
      </c>
      <c r="O19" s="13">
        <f t="shared" si="4"/>
        <v>89.223315508021386</v>
      </c>
      <c r="P19" s="13">
        <f t="shared" si="2"/>
        <v>7.9523529411764704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120</v>
      </c>
      <c r="M20" s="12">
        <f t="shared" si="3"/>
        <v>161380</v>
      </c>
      <c r="N20" s="13">
        <f>+L20*100/J20</f>
        <v>7.4303405572755415E-2</v>
      </c>
      <c r="O20" s="13">
        <f t="shared" si="4"/>
        <v>99.925696594427251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2252</v>
      </c>
      <c r="L21" s="10">
        <v>2817</v>
      </c>
      <c r="M21" s="12">
        <f t="shared" si="3"/>
        <v>28931</v>
      </c>
      <c r="N21" s="13">
        <f>+L21*100/J21</f>
        <v>8.2852941176470587</v>
      </c>
      <c r="O21" s="13">
        <f t="shared" si="4"/>
        <v>85.091176470588238</v>
      </c>
      <c r="P21" s="13">
        <f t="shared" si="2"/>
        <v>6.6235294117647054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29700</v>
      </c>
      <c r="L22" s="10">
        <v>0</v>
      </c>
      <c r="M22" s="12">
        <f t="shared" si="3"/>
        <v>46800</v>
      </c>
      <c r="N22" s="13">
        <f>+L22*100/J22</f>
        <v>0</v>
      </c>
      <c r="O22" s="13">
        <f t="shared" si="4"/>
        <v>61.176470588235297</v>
      </c>
      <c r="P22" s="13">
        <f t="shared" si="2"/>
        <v>38.823529411764703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4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0"/>
        <v>0</v>
      </c>
      <c r="O24" s="13">
        <f t="shared" si="4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2578</v>
      </c>
      <c r="L25" s="10">
        <v>0</v>
      </c>
      <c r="M25" s="12">
        <f t="shared" si="3"/>
        <v>235422</v>
      </c>
      <c r="N25" s="13">
        <f>+L25*100/J25</f>
        <v>0</v>
      </c>
      <c r="O25" s="13">
        <f t="shared" si="4"/>
        <v>98.916806722689074</v>
      </c>
      <c r="P25" s="13">
        <f t="shared" si="2"/>
        <v>1.0831932773109243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409077</v>
      </c>
      <c r="L29" s="10">
        <v>40545</v>
      </c>
      <c r="M29" s="12">
        <f>+J29-K29-L29</f>
        <v>315378</v>
      </c>
      <c r="N29" s="13">
        <f t="shared" si="0"/>
        <v>5.3</v>
      </c>
      <c r="O29" s="13">
        <f>+M29*100/J29</f>
        <v>41.225882352941177</v>
      </c>
      <c r="P29" s="13">
        <f t="shared" si="2"/>
        <v>53.474117647058826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26025.739999999998</v>
      </c>
      <c r="M30" s="11">
        <f t="shared" si="3"/>
        <v>90174.260000000009</v>
      </c>
      <c r="N30" s="13">
        <f t="shared" si="0"/>
        <v>22.39736660929432</v>
      </c>
      <c r="O30" s="13">
        <f t="shared" si="4"/>
        <v>77.602633390705677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1360</v>
      </c>
      <c r="L31" s="11">
        <v>46390</v>
      </c>
      <c r="M31" s="12">
        <f>+J31-L31-K31</f>
        <v>122250</v>
      </c>
      <c r="N31" s="13">
        <f t="shared" si="0"/>
        <v>27.288235294117648</v>
      </c>
      <c r="O31" s="13">
        <f>+M31*100/J31</f>
        <v>71.911764705882348</v>
      </c>
      <c r="P31" s="13">
        <f t="shared" si="2"/>
        <v>0.8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5505350.0199999996</v>
      </c>
      <c r="L32" s="16">
        <f>SUM(L9:L31)</f>
        <v>1421233.6700000002</v>
      </c>
      <c r="M32" s="16">
        <f>+J32-K32-L32</f>
        <v>31037416.309999999</v>
      </c>
      <c r="N32" s="17">
        <f t="shared" si="0"/>
        <v>3.7436352070382477</v>
      </c>
      <c r="O32" s="17">
        <f>+M32*100/J32</f>
        <v>81.754863317880094</v>
      </c>
      <c r="P32" s="17">
        <f>+K32*100/J32</f>
        <v>14.501501475081657</v>
      </c>
      <c r="R32" s="22"/>
    </row>
    <row r="33" spans="1:20" ht="28.5" customHeight="1">
      <c r="A33" s="35" t="s">
        <v>42</v>
      </c>
      <c r="B33" s="35"/>
      <c r="H33" s="14"/>
      <c r="I33" s="14"/>
      <c r="N33" s="3"/>
      <c r="O33" s="3"/>
    </row>
    <row r="34" spans="1:20" ht="28.5" customHeight="1">
      <c r="A34" s="34"/>
      <c r="B34" s="34"/>
      <c r="C34" s="34"/>
      <c r="D34" s="34"/>
      <c r="E34" s="34"/>
      <c r="F34" s="34"/>
      <c r="G34" s="34"/>
      <c r="H34" s="34"/>
      <c r="I34" s="27"/>
      <c r="O34" s="14"/>
      <c r="R34" s="14"/>
    </row>
    <row r="35" spans="1:20" ht="29.4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2"/>
      <c r="M35" s="3"/>
      <c r="R35" s="14"/>
    </row>
    <row r="36" spans="1:20" ht="30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14"/>
      <c r="N36" s="14"/>
    </row>
    <row r="37" spans="1:20" ht="26.25" customHeight="1">
      <c r="A37" s="34"/>
      <c r="B37" s="34"/>
      <c r="C37" s="34"/>
      <c r="D37" s="34"/>
      <c r="E37" s="34"/>
      <c r="F37" s="34"/>
      <c r="G37" s="34"/>
      <c r="H37" s="34"/>
      <c r="I37" s="27"/>
      <c r="J37" s="2"/>
      <c r="L37" s="3"/>
      <c r="M37" s="2"/>
      <c r="Q37" s="3"/>
    </row>
    <row r="38" spans="1:20" ht="31.9" customHeight="1">
      <c r="A38" s="34"/>
      <c r="B38" s="34"/>
      <c r="C38" s="34"/>
      <c r="D38" s="34"/>
      <c r="E38" s="34"/>
      <c r="F38" s="34"/>
      <c r="G38" s="34"/>
      <c r="H38" s="34"/>
      <c r="I38" s="27"/>
      <c r="J38" s="2"/>
      <c r="L38" s="2"/>
      <c r="M38" s="2"/>
    </row>
    <row r="39" spans="1:20" ht="25.5" customHeight="1">
      <c r="A39" s="34"/>
      <c r="B39" s="34"/>
      <c r="C39" s="34"/>
      <c r="D39" s="34"/>
      <c r="E39" s="34"/>
      <c r="F39" s="34"/>
      <c r="G39" s="34"/>
      <c r="H39" s="34"/>
      <c r="I39" s="27"/>
      <c r="J39" s="2"/>
      <c r="L39" s="2"/>
      <c r="M39" s="2"/>
      <c r="O39" s="4"/>
    </row>
    <row r="40" spans="1:20" ht="30.75" customHeight="1">
      <c r="A40" s="34"/>
      <c r="B40" s="34"/>
      <c r="C40" s="34"/>
      <c r="D40" s="34"/>
      <c r="E40" s="34"/>
      <c r="F40" s="34"/>
      <c r="G40" s="34"/>
      <c r="H40" s="34"/>
      <c r="I40" s="27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A39:H39"/>
    <mergeCell ref="A40:H40"/>
    <mergeCell ref="A33:B33"/>
    <mergeCell ref="A34:H34"/>
    <mergeCell ref="A35:K35"/>
    <mergeCell ref="A36:L36"/>
    <mergeCell ref="A37:H37"/>
    <mergeCell ref="A38:H38"/>
    <mergeCell ref="P7:P8"/>
    <mergeCell ref="A7:A8"/>
    <mergeCell ref="F7:H7"/>
    <mergeCell ref="J7:M7"/>
    <mergeCell ref="N7:N8"/>
    <mergeCell ref="O7:O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538F-C528-418B-B8E1-F42B3DB3D087}">
  <dimension ref="A1:T53"/>
  <sheetViews>
    <sheetView zoomScale="70" zoomScaleNormal="70" workbookViewId="0">
      <pane ySplit="8" topLeftCell="A24" activePane="bottomLeft" state="frozen"/>
      <selection activeCell="K31" sqref="K31"/>
      <selection pane="bottomLeft" activeCell="K31" sqref="K31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37" t="s">
        <v>0</v>
      </c>
      <c r="B7" s="29" t="s">
        <v>1</v>
      </c>
      <c r="C7" s="29" t="s">
        <v>2</v>
      </c>
      <c r="D7" s="29" t="s">
        <v>3</v>
      </c>
      <c r="E7" s="29" t="s">
        <v>20</v>
      </c>
      <c r="F7" s="39" t="s">
        <v>24</v>
      </c>
      <c r="G7" s="40"/>
      <c r="H7" s="41"/>
      <c r="I7" s="28" t="s">
        <v>40</v>
      </c>
      <c r="J7" s="42" t="s">
        <v>43</v>
      </c>
      <c r="K7" s="42"/>
      <c r="L7" s="42"/>
      <c r="M7" s="42"/>
      <c r="N7" s="43" t="s">
        <v>22</v>
      </c>
      <c r="O7" s="36" t="s">
        <v>23</v>
      </c>
      <c r="P7" s="36" t="s">
        <v>25</v>
      </c>
    </row>
    <row r="8" spans="1:20" s="5" customFormat="1" ht="90" customHeight="1">
      <c r="A8" s="38"/>
      <c r="B8" s="29" t="s">
        <v>15</v>
      </c>
      <c r="C8" s="29" t="s">
        <v>15</v>
      </c>
      <c r="D8" s="29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44"/>
      <c r="O8" s="36"/>
      <c r="P8" s="36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2293991.9</v>
      </c>
      <c r="L9" s="10">
        <v>2126851.0200000005</v>
      </c>
      <c r="M9" s="12">
        <f>+J9-K9-L9</f>
        <v>18679657.080000002</v>
      </c>
      <c r="N9" s="13">
        <f t="shared" ref="N9:N32" si="0">+L9*100/J9</f>
        <v>9.2069479881387881</v>
      </c>
      <c r="O9" s="13">
        <f>+M9*100/J9</f>
        <v>80.862566091643046</v>
      </c>
      <c r="P9" s="13">
        <f>+K9*100/J9</f>
        <v>9.9304859202181763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1346227.3</v>
      </c>
      <c r="L10" s="10">
        <v>1183599.2000000002</v>
      </c>
      <c r="M10" s="12">
        <f>+J10-K10-L10</f>
        <v>4270173.5</v>
      </c>
      <c r="N10" s="13">
        <f t="shared" si="0"/>
        <v>17.405870588235295</v>
      </c>
      <c r="O10" s="13">
        <f>+M10*100/J10</f>
        <v>62.796669117647056</v>
      </c>
      <c r="P10" s="13">
        <f t="shared" ref="P10:P31" si="2">+K10*100/J10</f>
        <v>19.797460294117649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821161</v>
      </c>
      <c r="L11" s="10">
        <v>497729.68</v>
      </c>
      <c r="M11" s="12">
        <f t="shared" ref="M11:M30" si="3">+J11-K11-L11</f>
        <v>2506109.3199999998</v>
      </c>
      <c r="N11" s="13">
        <f t="shared" si="0"/>
        <v>13.012540653594771</v>
      </c>
      <c r="O11" s="13">
        <f>+M11*100/J11</f>
        <v>65.519197908496722</v>
      </c>
      <c r="P11" s="13">
        <f t="shared" si="2"/>
        <v>21.468261437908495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1970.35</v>
      </c>
      <c r="M12" s="12">
        <f t="shared" si="3"/>
        <v>227529.65</v>
      </c>
      <c r="N12" s="13">
        <f t="shared" si="0"/>
        <v>0.85854030501089329</v>
      </c>
      <c r="O12" s="13">
        <f>+M12*100/J12</f>
        <v>99.141459694989109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78247.25</v>
      </c>
      <c r="L16" s="10">
        <v>72483</v>
      </c>
      <c r="M16" s="12">
        <f t="shared" si="3"/>
        <v>121269.75</v>
      </c>
      <c r="N16" s="13">
        <f>+L16*100/J16</f>
        <v>26.648161764705883</v>
      </c>
      <c r="O16" s="13">
        <f>+M16*100/J16</f>
        <v>44.584466911764707</v>
      </c>
      <c r="P16" s="13">
        <f t="shared" si="2"/>
        <v>28.76737132352941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1005663</v>
      </c>
      <c r="L19" s="10">
        <v>89065</v>
      </c>
      <c r="M19" s="12">
        <f t="shared" si="3"/>
        <v>775272</v>
      </c>
      <c r="N19" s="13">
        <f>+L19*100/J19</f>
        <v>4.7628342245989304</v>
      </c>
      <c r="O19" s="13">
        <f t="shared" si="4"/>
        <v>41.458395721925136</v>
      </c>
      <c r="P19" s="13">
        <f t="shared" si="2"/>
        <v>53.778770053475938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160</v>
      </c>
      <c r="M20" s="12">
        <f t="shared" si="3"/>
        <v>161340</v>
      </c>
      <c r="N20" s="13">
        <f>+L20*100/J20</f>
        <v>9.9071207430340563E-2</v>
      </c>
      <c r="O20" s="13">
        <f t="shared" si="4"/>
        <v>99.900928792569658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5069</v>
      </c>
      <c r="M21" s="12">
        <f t="shared" si="3"/>
        <v>28931</v>
      </c>
      <c r="N21" s="13">
        <f>+L21*100/J21</f>
        <v>14.908823529411764</v>
      </c>
      <c r="O21" s="13">
        <f t="shared" si="4"/>
        <v>85.091176470588238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29700</v>
      </c>
      <c r="M22" s="12">
        <f t="shared" si="3"/>
        <v>46800</v>
      </c>
      <c r="N22" s="13">
        <f>+L22*100/J22</f>
        <v>38.823529411764703</v>
      </c>
      <c r="O22" s="13">
        <f t="shared" si="4"/>
        <v>61.176470588235297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2140</v>
      </c>
      <c r="L23" s="10">
        <v>0</v>
      </c>
      <c r="M23" s="12">
        <f t="shared" si="3"/>
        <v>108360</v>
      </c>
      <c r="N23" s="13">
        <f>+L23*100/J23</f>
        <v>0</v>
      </c>
      <c r="O23" s="13">
        <f t="shared" si="4"/>
        <v>98.0633484162896</v>
      </c>
      <c r="P23" s="13">
        <f t="shared" si="2"/>
        <v>1.9366515837104072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48760</v>
      </c>
      <c r="L24" s="10">
        <v>0</v>
      </c>
      <c r="M24" s="12">
        <f t="shared" si="3"/>
        <v>10940</v>
      </c>
      <c r="N24" s="13">
        <f t="shared" si="0"/>
        <v>0</v>
      </c>
      <c r="O24" s="13">
        <f t="shared" si="4"/>
        <v>18.324958123953099</v>
      </c>
      <c r="P24" s="13">
        <f t="shared" si="2"/>
        <v>81.675041876046905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2578</v>
      </c>
      <c r="M25" s="12">
        <f t="shared" si="3"/>
        <v>235422</v>
      </c>
      <c r="N25" s="13">
        <f>+L25*100/J25</f>
        <v>1.0831932773109243</v>
      </c>
      <c r="O25" s="13">
        <f t="shared" si="4"/>
        <v>98.916806722689074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352735</v>
      </c>
      <c r="L29" s="10">
        <v>102867</v>
      </c>
      <c r="M29" s="12">
        <f>+J29-K29-L29</f>
        <v>309398</v>
      </c>
      <c r="N29" s="13">
        <f t="shared" si="0"/>
        <v>13.446666666666667</v>
      </c>
      <c r="O29" s="13">
        <f>+M29*100/J29</f>
        <v>40.444183006535951</v>
      </c>
      <c r="P29" s="13">
        <f t="shared" si="2"/>
        <v>46.109150326797383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38016.229999999996</v>
      </c>
      <c r="M30" s="11">
        <f t="shared" si="3"/>
        <v>78183.77</v>
      </c>
      <c r="N30" s="13">
        <f t="shared" si="0"/>
        <v>32.716204819277102</v>
      </c>
      <c r="O30" s="13">
        <f t="shared" si="4"/>
        <v>67.28379518072289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22000</v>
      </c>
      <c r="L31" s="11">
        <v>65690</v>
      </c>
      <c r="M31" s="12">
        <f>+J31-L31-K31</f>
        <v>82310</v>
      </c>
      <c r="N31" s="13">
        <f t="shared" si="0"/>
        <v>38.641176470588235</v>
      </c>
      <c r="O31" s="13">
        <f>+M31*100/J31</f>
        <v>48.417647058823526</v>
      </c>
      <c r="P31" s="13">
        <f t="shared" si="2"/>
        <v>12.941176470588236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5970925.4500000002</v>
      </c>
      <c r="L32" s="16">
        <f>SUM(L9:L31)</f>
        <v>4215778.4800000004</v>
      </c>
      <c r="M32" s="16">
        <f>+J32-K32-L32</f>
        <v>27777296.07</v>
      </c>
      <c r="N32" s="17">
        <f t="shared" si="0"/>
        <v>11.104674112316934</v>
      </c>
      <c r="O32" s="17">
        <f>+M32*100/J32</f>
        <v>73.167464097566111</v>
      </c>
      <c r="P32" s="17">
        <f>+K32*100/J32</f>
        <v>15.727861790116952</v>
      </c>
      <c r="R32" s="22"/>
    </row>
    <row r="33" spans="1:20" ht="28.5" customHeight="1">
      <c r="A33" s="35" t="s">
        <v>44</v>
      </c>
      <c r="B33" s="35"/>
      <c r="H33" s="14"/>
      <c r="I33" s="14"/>
      <c r="N33" s="3"/>
      <c r="O33" s="3"/>
    </row>
    <row r="34" spans="1:20" ht="28.5" customHeight="1">
      <c r="A34" s="34"/>
      <c r="B34" s="34"/>
      <c r="C34" s="34"/>
      <c r="D34" s="34"/>
      <c r="E34" s="34"/>
      <c r="F34" s="34"/>
      <c r="G34" s="34"/>
      <c r="H34" s="34"/>
      <c r="I34" s="30"/>
      <c r="O34" s="14"/>
      <c r="R34" s="14"/>
    </row>
    <row r="35" spans="1:20" ht="29.4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2"/>
      <c r="M35" s="3"/>
      <c r="R35" s="14"/>
    </row>
    <row r="36" spans="1:20" ht="30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14"/>
      <c r="N36" s="14"/>
    </row>
    <row r="37" spans="1:20" ht="26.25" customHeight="1">
      <c r="A37" s="34"/>
      <c r="B37" s="34"/>
      <c r="C37" s="34"/>
      <c r="D37" s="34"/>
      <c r="E37" s="34"/>
      <c r="F37" s="34"/>
      <c r="G37" s="34"/>
      <c r="H37" s="34"/>
      <c r="I37" s="30"/>
      <c r="J37" s="2"/>
      <c r="L37" s="3"/>
      <c r="M37" s="2"/>
      <c r="Q37" s="3"/>
    </row>
    <row r="38" spans="1:20" ht="31.9" customHeight="1">
      <c r="A38" s="34"/>
      <c r="B38" s="34"/>
      <c r="C38" s="34"/>
      <c r="D38" s="34"/>
      <c r="E38" s="34"/>
      <c r="F38" s="34"/>
      <c r="G38" s="34"/>
      <c r="H38" s="34"/>
      <c r="I38" s="30"/>
      <c r="J38" s="2"/>
      <c r="L38" s="2"/>
      <c r="M38" s="2"/>
    </row>
    <row r="39" spans="1:20" ht="25.5" customHeight="1">
      <c r="A39" s="34"/>
      <c r="B39" s="34"/>
      <c r="C39" s="34"/>
      <c r="D39" s="34"/>
      <c r="E39" s="34"/>
      <c r="F39" s="34"/>
      <c r="G39" s="34"/>
      <c r="H39" s="34"/>
      <c r="I39" s="30"/>
      <c r="J39" s="2"/>
      <c r="L39" s="2"/>
      <c r="M39" s="2"/>
      <c r="O39" s="4"/>
    </row>
    <row r="40" spans="1:20" ht="30.75" customHeight="1">
      <c r="A40" s="34"/>
      <c r="B40" s="34"/>
      <c r="C40" s="34"/>
      <c r="D40" s="34"/>
      <c r="E40" s="34"/>
      <c r="F40" s="34"/>
      <c r="G40" s="34"/>
      <c r="H40" s="34"/>
      <c r="I40" s="30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A39:H39"/>
    <mergeCell ref="A40:H40"/>
    <mergeCell ref="A33:B33"/>
    <mergeCell ref="A34:H34"/>
    <mergeCell ref="A35:K35"/>
    <mergeCell ref="A36:L36"/>
    <mergeCell ref="A37:H37"/>
    <mergeCell ref="A38:H38"/>
    <mergeCell ref="P7:P8"/>
    <mergeCell ref="A7:A8"/>
    <mergeCell ref="F7:H7"/>
    <mergeCell ref="J7:M7"/>
    <mergeCell ref="N7:N8"/>
    <mergeCell ref="O7:O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D677-EAE3-4572-9973-7C0918ED3206}">
  <dimension ref="A1:T53"/>
  <sheetViews>
    <sheetView tabSelected="1" zoomScale="70" zoomScaleNormal="70" workbookViewId="0">
      <pane ySplit="8" topLeftCell="A21" activePane="bottomLeft" state="frozen"/>
      <selection pane="bottomLeft" activeCell="J30" sqref="J30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37" t="s">
        <v>0</v>
      </c>
      <c r="B7" s="33" t="s">
        <v>1</v>
      </c>
      <c r="C7" s="33" t="s">
        <v>2</v>
      </c>
      <c r="D7" s="33" t="s">
        <v>3</v>
      </c>
      <c r="E7" s="33" t="s">
        <v>20</v>
      </c>
      <c r="F7" s="39" t="s">
        <v>24</v>
      </c>
      <c r="G7" s="40"/>
      <c r="H7" s="41"/>
      <c r="I7" s="32" t="s">
        <v>40</v>
      </c>
      <c r="J7" s="42" t="s">
        <v>43</v>
      </c>
      <c r="K7" s="42"/>
      <c r="L7" s="42"/>
      <c r="M7" s="42"/>
      <c r="N7" s="43" t="s">
        <v>22</v>
      </c>
      <c r="O7" s="36" t="s">
        <v>23</v>
      </c>
      <c r="P7" s="36" t="s">
        <v>25</v>
      </c>
    </row>
    <row r="8" spans="1:20" s="5" customFormat="1" ht="90" customHeight="1">
      <c r="A8" s="38"/>
      <c r="B8" s="33" t="s">
        <v>15</v>
      </c>
      <c r="C8" s="33" t="s">
        <v>15</v>
      </c>
      <c r="D8" s="33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44"/>
      <c r="O8" s="36"/>
      <c r="P8" s="36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2014108.06</v>
      </c>
      <c r="L9" s="10">
        <v>3546193.8999999994</v>
      </c>
      <c r="M9" s="12">
        <f>+J9-K9-L9</f>
        <v>17540198.040000003</v>
      </c>
      <c r="N9" s="13">
        <f t="shared" ref="N9:N32" si="0">+L9*100/J9</f>
        <v>15.351156468474706</v>
      </c>
      <c r="O9" s="13">
        <f>+M9*100/J9</f>
        <v>75.929949741347599</v>
      </c>
      <c r="P9" s="13">
        <f>+K9*100/J9</f>
        <v>8.7188937901777024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1154172.77</v>
      </c>
      <c r="L10" s="10">
        <v>1794549.2000000004</v>
      </c>
      <c r="M10" s="12">
        <f>+J10-K10-L10</f>
        <v>3851278.0300000003</v>
      </c>
      <c r="N10" s="13">
        <f t="shared" si="0"/>
        <v>26.39042941176471</v>
      </c>
      <c r="O10" s="13">
        <f>+M10*100/J10</f>
        <v>56.636441617647058</v>
      </c>
      <c r="P10" s="13">
        <f t="shared" ref="P10:P31" si="2">+K10*100/J10</f>
        <v>16.973128970588235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773173.64</v>
      </c>
      <c r="L11" s="10">
        <v>960982.54</v>
      </c>
      <c r="M11" s="12">
        <f t="shared" ref="M11:M30" si="3">+J11-K11-L11</f>
        <v>2090843.8199999998</v>
      </c>
      <c r="N11" s="13">
        <f t="shared" si="0"/>
        <v>25.123726535947711</v>
      </c>
      <c r="O11" s="13">
        <f>+M11*100/J11</f>
        <v>54.662583529411755</v>
      </c>
      <c r="P11" s="13">
        <f t="shared" si="2"/>
        <v>20.213689934640524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900</v>
      </c>
      <c r="L12" s="10">
        <v>5911.0499999999993</v>
      </c>
      <c r="M12" s="12">
        <f t="shared" si="3"/>
        <v>222688.95</v>
      </c>
      <c r="N12" s="13">
        <f t="shared" si="0"/>
        <v>2.5756209150326792</v>
      </c>
      <c r="O12" s="13">
        <f>+M12*100/J12</f>
        <v>97.032222222222217</v>
      </c>
      <c r="P12" s="13">
        <f t="shared" si="2"/>
        <v>0.39215686274509803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74672.25</v>
      </c>
      <c r="L16" s="10">
        <v>76058</v>
      </c>
      <c r="M16" s="12">
        <f t="shared" si="3"/>
        <v>121269.75</v>
      </c>
      <c r="N16" s="13">
        <f>+L16*100/J16</f>
        <v>27.962499999999999</v>
      </c>
      <c r="O16" s="13">
        <f>+M16*100/J16</f>
        <v>44.584466911764707</v>
      </c>
      <c r="P16" s="13">
        <f t="shared" si="2"/>
        <v>27.453033088235294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479727.5</v>
      </c>
      <c r="L19" s="10">
        <v>723464.5</v>
      </c>
      <c r="M19" s="12">
        <f t="shared" si="3"/>
        <v>666808</v>
      </c>
      <c r="N19" s="13">
        <f>+L19*100/J19</f>
        <v>38.687941176470588</v>
      </c>
      <c r="O19" s="13">
        <f t="shared" si="4"/>
        <v>35.658181818181816</v>
      </c>
      <c r="P19" s="13">
        <f t="shared" si="2"/>
        <v>25.653877005347592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55710</v>
      </c>
      <c r="L20" s="10">
        <v>200</v>
      </c>
      <c r="M20" s="12">
        <f t="shared" si="3"/>
        <v>105590</v>
      </c>
      <c r="N20" s="13">
        <f>+L20*100/J20</f>
        <v>0.1238390092879257</v>
      </c>
      <c r="O20" s="13">
        <f t="shared" si="4"/>
        <v>65.380804953560371</v>
      </c>
      <c r="P20" s="13">
        <f t="shared" si="2"/>
        <v>34.495356037151701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5069</v>
      </c>
      <c r="M21" s="12">
        <f t="shared" si="3"/>
        <v>28931</v>
      </c>
      <c r="N21" s="13">
        <f>+L21*100/J21</f>
        <v>14.908823529411764</v>
      </c>
      <c r="O21" s="13">
        <f t="shared" si="4"/>
        <v>85.091176470588238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29700</v>
      </c>
      <c r="M22" s="12">
        <f t="shared" si="3"/>
        <v>46800</v>
      </c>
      <c r="N22" s="13">
        <f>+L22*100/J22</f>
        <v>38.823529411764703</v>
      </c>
      <c r="O22" s="13">
        <f t="shared" si="4"/>
        <v>61.176470588235297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2140</v>
      </c>
      <c r="M23" s="12">
        <f t="shared" si="3"/>
        <v>108360</v>
      </c>
      <c r="N23" s="13">
        <f>+L23*100/J23</f>
        <v>1.9366515837104072</v>
      </c>
      <c r="O23" s="13">
        <f t="shared" si="4"/>
        <v>98.0633484162896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48760</v>
      </c>
      <c r="M24" s="12">
        <f t="shared" si="3"/>
        <v>10940</v>
      </c>
      <c r="N24" s="13">
        <f t="shared" si="0"/>
        <v>81.675041876046905</v>
      </c>
      <c r="O24" s="13">
        <f t="shared" si="4"/>
        <v>18.324958123953099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2578</v>
      </c>
      <c r="M25" s="12">
        <f t="shared" si="3"/>
        <v>235422</v>
      </c>
      <c r="N25" s="13">
        <f>+L25*100/J25</f>
        <v>1.0831932773109243</v>
      </c>
      <c r="O25" s="13">
        <f t="shared" si="4"/>
        <v>98.916806722689074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334582</v>
      </c>
      <c r="L29" s="10">
        <v>218604</v>
      </c>
      <c r="M29" s="12">
        <f>+J29-K29-L29</f>
        <v>211814</v>
      </c>
      <c r="N29" s="13">
        <f t="shared" si="0"/>
        <v>28.575686274509803</v>
      </c>
      <c r="O29" s="13">
        <f>+M29*100/J29</f>
        <v>27.688104575163397</v>
      </c>
      <c r="P29" s="13">
        <f t="shared" si="2"/>
        <v>43.7362091503268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53629.070000000007</v>
      </c>
      <c r="M30" s="11">
        <f t="shared" si="3"/>
        <v>62570.929999999993</v>
      </c>
      <c r="N30" s="13">
        <f t="shared" si="0"/>
        <v>46.152383820998288</v>
      </c>
      <c r="O30" s="13">
        <f t="shared" si="4"/>
        <v>53.847616179001712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0</v>
      </c>
      <c r="L31" s="11">
        <v>89290</v>
      </c>
      <c r="M31" s="12">
        <f>+J31-L31-K31</f>
        <v>80710</v>
      </c>
      <c r="N31" s="13">
        <f t="shared" si="0"/>
        <v>52.523529411764706</v>
      </c>
      <c r="O31" s="13">
        <f>+M31*100/J31</f>
        <v>47.476470588235294</v>
      </c>
      <c r="P31" s="13">
        <f t="shared" si="2"/>
        <v>0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4887046.2200000007</v>
      </c>
      <c r="L32" s="16">
        <f>SUM(L9:L31)</f>
        <v>7557129.2599999998</v>
      </c>
      <c r="M32" s="16">
        <f>+J32-K32-L32</f>
        <v>25519824.520000003</v>
      </c>
      <c r="N32" s="17">
        <f t="shared" si="0"/>
        <v>19.906040617427035</v>
      </c>
      <c r="O32" s="17">
        <f>+M32*100/J32</f>
        <v>67.22111610999896</v>
      </c>
      <c r="P32" s="17">
        <f>+K32*100/J32</f>
        <v>12.87284327257402</v>
      </c>
      <c r="R32" s="22"/>
    </row>
    <row r="33" spans="1:20" ht="28.5" customHeight="1">
      <c r="A33" s="35" t="s">
        <v>45</v>
      </c>
      <c r="B33" s="35"/>
      <c r="H33" s="14"/>
      <c r="I33" s="14"/>
      <c r="N33" s="3"/>
      <c r="O33" s="3"/>
    </row>
    <row r="34" spans="1:20" ht="28.5" customHeight="1">
      <c r="A34" s="34"/>
      <c r="B34" s="34"/>
      <c r="C34" s="34"/>
      <c r="D34" s="34"/>
      <c r="E34" s="34"/>
      <c r="F34" s="34"/>
      <c r="G34" s="34"/>
      <c r="H34" s="34"/>
      <c r="I34" s="31"/>
      <c r="K34" s="45">
        <f>+K32*100/J32</f>
        <v>12.87284327257402</v>
      </c>
      <c r="L34" s="45">
        <f>+L32*100/J32</f>
        <v>19.906040617427035</v>
      </c>
      <c r="M34" s="45">
        <f>+M32*100/J32</f>
        <v>67.22111610999896</v>
      </c>
      <c r="O34" s="14"/>
      <c r="R34" s="14"/>
    </row>
    <row r="35" spans="1:20" ht="29.4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2"/>
      <c r="M35" s="3"/>
      <c r="R35" s="14"/>
    </row>
    <row r="36" spans="1:20" ht="30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14"/>
      <c r="N36" s="14"/>
    </row>
    <row r="37" spans="1:20" ht="26.25" customHeight="1">
      <c r="A37" s="34"/>
      <c r="B37" s="34"/>
      <c r="C37" s="34"/>
      <c r="D37" s="34"/>
      <c r="E37" s="34"/>
      <c r="F37" s="34"/>
      <c r="G37" s="34"/>
      <c r="H37" s="34"/>
      <c r="I37" s="31"/>
      <c r="J37" s="2"/>
      <c r="L37" s="3"/>
      <c r="M37" s="2"/>
      <c r="Q37" s="3"/>
    </row>
    <row r="38" spans="1:20" ht="31.9" customHeight="1">
      <c r="A38" s="34"/>
      <c r="B38" s="34"/>
      <c r="C38" s="34"/>
      <c r="D38" s="34"/>
      <c r="E38" s="34"/>
      <c r="F38" s="34"/>
      <c r="G38" s="34"/>
      <c r="H38" s="34"/>
      <c r="I38" s="31"/>
      <c r="J38" s="2"/>
      <c r="L38" s="2"/>
      <c r="M38" s="2"/>
    </row>
    <row r="39" spans="1:20" ht="25.5" customHeight="1">
      <c r="A39" s="34"/>
      <c r="B39" s="34"/>
      <c r="C39" s="34"/>
      <c r="D39" s="34"/>
      <c r="E39" s="34"/>
      <c r="F39" s="34"/>
      <c r="G39" s="34"/>
      <c r="H39" s="34"/>
      <c r="I39" s="31"/>
      <c r="J39" s="2"/>
      <c r="L39" s="2"/>
      <c r="M39" s="2"/>
      <c r="O39" s="4"/>
    </row>
    <row r="40" spans="1:20" ht="30.75" customHeight="1">
      <c r="A40" s="34"/>
      <c r="B40" s="34"/>
      <c r="C40" s="34"/>
      <c r="D40" s="34"/>
      <c r="E40" s="34"/>
      <c r="F40" s="34"/>
      <c r="G40" s="34"/>
      <c r="H40" s="34"/>
      <c r="I40" s="31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P7:P8"/>
    <mergeCell ref="A7:A8"/>
    <mergeCell ref="F7:H7"/>
    <mergeCell ref="J7:M7"/>
    <mergeCell ref="N7:N8"/>
    <mergeCell ref="O7:O8"/>
    <mergeCell ref="A39:H39"/>
    <mergeCell ref="A40:H40"/>
    <mergeCell ref="A33:B33"/>
    <mergeCell ref="A34:H34"/>
    <mergeCell ref="A35:K35"/>
    <mergeCell ref="A36:L36"/>
    <mergeCell ref="A37:H37"/>
    <mergeCell ref="A38:H3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 68</vt:lpstr>
      <vt:lpstr>พ.ย 68</vt:lpstr>
      <vt:lpstr>ธ.ค 68</vt:lpstr>
      <vt:lpstr>ม.ค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NB3</dc:creator>
  <cp:lastModifiedBy>Windows User</cp:lastModifiedBy>
  <cp:lastPrinted>2024-06-09T05:03:35Z</cp:lastPrinted>
  <dcterms:created xsi:type="dcterms:W3CDTF">2023-02-18T08:25:25Z</dcterms:created>
  <dcterms:modified xsi:type="dcterms:W3CDTF">2026-02-24T07:03:52Z</dcterms:modified>
</cp:coreProperties>
</file>