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NICK _ P SAO\"/>
    </mc:Choice>
  </mc:AlternateContent>
  <bookViews>
    <workbookView xWindow="0" yWindow="0" windowWidth="19200" windowHeight="8235" activeTab="3"/>
  </bookViews>
  <sheets>
    <sheet name="Form" sheetId="1" r:id="rId1"/>
    <sheet name="Staff" sheetId="4" r:id="rId2"/>
    <sheet name="Ex_Form" sheetId="3" r:id="rId3"/>
    <sheet name="Ex_Staff" sheetId="5" r:id="rId4"/>
  </sheets>
  <definedNames>
    <definedName name="_xlnm.Print_Area" localSheetId="2">Ex_Form!$A$1:$J$72</definedName>
    <definedName name="_xlnm.Print_Area" localSheetId="0">Form!$A$1:$J$37</definedName>
    <definedName name="_xlnm.Print_Titles" localSheetId="2">Ex_Form!$5:$7</definedName>
    <definedName name="_xlnm.Print_Titles" localSheetId="0">Form!$5:$7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H8" i="1"/>
  <c r="I8" i="1"/>
  <c r="J8" i="1"/>
  <c r="H9" i="1"/>
  <c r="I9" i="1"/>
  <c r="J9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I58" i="3"/>
  <c r="H58" i="3"/>
  <c r="H27" i="1" l="1"/>
  <c r="D28" i="5"/>
  <c r="D25" i="5"/>
  <c r="D24" i="5" s="1"/>
  <c r="D22" i="5"/>
  <c r="D19" i="5"/>
  <c r="D18" i="5" s="1"/>
  <c r="D15" i="5"/>
  <c r="D12" i="5"/>
  <c r="D8" i="5"/>
  <c r="D11" i="4"/>
  <c r="D19" i="4"/>
  <c r="D27" i="4"/>
  <c r="D31" i="4"/>
  <c r="D28" i="4"/>
  <c r="D23" i="4"/>
  <c r="D20" i="4"/>
  <c r="D15" i="4"/>
  <c r="D12" i="4"/>
  <c r="D8" i="4"/>
  <c r="D11" i="5" l="1"/>
  <c r="D5" i="5" s="1"/>
  <c r="D5" i="4"/>
  <c r="J62" i="3" l="1"/>
  <c r="I62" i="3"/>
  <c r="H62" i="3"/>
  <c r="J61" i="3"/>
  <c r="I61" i="3"/>
  <c r="H61" i="3"/>
  <c r="J60" i="3"/>
  <c r="I60" i="3"/>
  <c r="H60" i="3"/>
  <c r="J59" i="3"/>
  <c r="I59" i="3"/>
  <c r="H59" i="3"/>
  <c r="J58" i="3"/>
  <c r="J57" i="3"/>
  <c r="I57" i="3"/>
  <c r="H57" i="3"/>
  <c r="J56" i="3"/>
  <c r="I56" i="3"/>
  <c r="H56" i="3"/>
  <c r="J55" i="3"/>
  <c r="I55" i="3"/>
  <c r="H55" i="3"/>
  <c r="J54" i="3"/>
  <c r="I54" i="3"/>
  <c r="H54" i="3"/>
  <c r="J52" i="3"/>
  <c r="I52" i="3"/>
  <c r="H52" i="3"/>
  <c r="J50" i="3"/>
  <c r="I50" i="3"/>
  <c r="H50" i="3"/>
  <c r="H49" i="3"/>
  <c r="D49" i="3"/>
  <c r="I49" i="3" s="1"/>
  <c r="D45" i="3"/>
  <c r="I45" i="3" s="1"/>
  <c r="J42" i="3"/>
  <c r="I42" i="3"/>
  <c r="H42" i="3"/>
  <c r="J40" i="3"/>
  <c r="I40" i="3"/>
  <c r="H40" i="3"/>
  <c r="J39" i="3"/>
  <c r="I39" i="3"/>
  <c r="H39" i="3"/>
  <c r="J36" i="3"/>
  <c r="I36" i="3"/>
  <c r="H36" i="3"/>
  <c r="J34" i="3"/>
  <c r="I34" i="3"/>
  <c r="H34" i="3"/>
  <c r="J33" i="3"/>
  <c r="I33" i="3"/>
  <c r="H33" i="3"/>
  <c r="J32" i="3"/>
  <c r="I32" i="3"/>
  <c r="H32" i="3"/>
  <c r="J31" i="3"/>
  <c r="I31" i="3"/>
  <c r="H31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3" i="3"/>
  <c r="I23" i="3"/>
  <c r="H23" i="3"/>
  <c r="J21" i="3"/>
  <c r="I21" i="3"/>
  <c r="H21" i="3"/>
  <c r="J20" i="3"/>
  <c r="I20" i="3"/>
  <c r="H20" i="3"/>
  <c r="J19" i="3"/>
  <c r="I19" i="3"/>
  <c r="H19" i="3"/>
  <c r="J17" i="3"/>
  <c r="I17" i="3"/>
  <c r="H17" i="3"/>
  <c r="J16" i="3"/>
  <c r="I16" i="3"/>
  <c r="H16" i="3"/>
  <c r="J14" i="3"/>
  <c r="I14" i="3"/>
  <c r="H14" i="3"/>
  <c r="H13" i="3"/>
  <c r="D13" i="3"/>
  <c r="I13" i="3" s="1"/>
  <c r="J12" i="3"/>
  <c r="I12" i="3"/>
  <c r="H12" i="3"/>
  <c r="J11" i="3"/>
  <c r="I11" i="3"/>
  <c r="H11" i="3"/>
  <c r="D10" i="3"/>
  <c r="I10" i="3" s="1"/>
  <c r="H9" i="3"/>
  <c r="D9" i="3"/>
  <c r="I9" i="3" s="1"/>
  <c r="J10" i="3" l="1"/>
  <c r="J45" i="3"/>
  <c r="J9" i="3"/>
  <c r="H10" i="3"/>
  <c r="H64" i="3" s="1"/>
  <c r="H65" i="3" s="1"/>
  <c r="H66" i="3" s="1"/>
  <c r="J13" i="3"/>
  <c r="H45" i="3"/>
  <c r="J49" i="3"/>
  <c r="I64" i="3"/>
  <c r="J27" i="1"/>
  <c r="J29" i="1" s="1"/>
  <c r="H28" i="1"/>
  <c r="H29" i="1" s="1"/>
  <c r="I27" i="1"/>
  <c r="J64" i="3" l="1"/>
  <c r="J66" i="3" s="1"/>
  <c r="I66" i="3"/>
  <c r="I65" i="3"/>
  <c r="I29" i="1"/>
  <c r="H30" i="1" s="1"/>
  <c r="I28" i="1"/>
  <c r="H67" i="3" l="1"/>
</calcChain>
</file>

<file path=xl/sharedStrings.xml><?xml version="1.0" encoding="utf-8"?>
<sst xmlns="http://schemas.openxmlformats.org/spreadsheetml/2006/main" count="226" uniqueCount="113">
  <si>
    <t>งาน…ข</t>
  </si>
  <si>
    <t>กอง..ค</t>
  </si>
  <si>
    <t>งาน</t>
  </si>
  <si>
    <t>รายละเอียดการปฏิบัติงาน</t>
  </si>
  <si>
    <t>ปริมาณงาน/ปี</t>
  </si>
  <si>
    <t>ระยะเวลาที่ใช้</t>
  </si>
  <si>
    <t>ปฏิบัติงาน ต่อ หน่วย</t>
  </si>
  <si>
    <t>ปฏิบัติงานรวม ต่อ ปี</t>
  </si>
  <si>
    <t>หน่วยนับ</t>
  </si>
  <si>
    <t>จำนวน</t>
  </si>
  <si>
    <t>นาที</t>
  </si>
  <si>
    <t>ชั่วโมง</t>
  </si>
  <si>
    <t>วัน</t>
  </si>
  <si>
    <t>รวม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</si>
  <si>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</si>
  <si>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</si>
  <si>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</si>
  <si>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หมายเหตุ</t>
  </si>
  <si>
    <t>1.  การคิดปริมาณงาน คิดปริมาณงานรวมใน 1 ปี</t>
  </si>
  <si>
    <t>2.  กำหนดให้ 1 วัน = 7  ชั่วโมงทำการ</t>
  </si>
  <si>
    <t>3.  กำหนดให้ 1 คน ทำงาน 230 วัน/ปี</t>
  </si>
  <si>
    <t xml:space="preserve">4.  อัตรากำลังที่พึงมี                     =  </t>
  </si>
  <si>
    <t>ระยะเวลาที่ใช้ในการปฏิบัติงานรวมทั้งหมด (วัน)</t>
  </si>
  <si>
    <t>ปฏิบัติงาน/หน่วย</t>
  </si>
  <si>
    <t>ปฏิบัติงานรวม</t>
  </si>
  <si>
    <t>งานบริหาร</t>
  </si>
  <si>
    <t>หน่วยงานสารบรรณ</t>
  </si>
  <si>
    <t>งานทั่วไป</t>
  </si>
  <si>
    <t>1. หนังสือรับภายนอกและหนังสือรับภายใน</t>
  </si>
  <si>
    <t>ฉบับ</t>
  </si>
  <si>
    <t>2. การร่าง - โต้ตอบหนังสือ</t>
  </si>
  <si>
    <t>3. การออกเลขหนังสือภายนอก</t>
  </si>
  <si>
    <t>4. การพิมพ์หนังสือราชการ</t>
  </si>
  <si>
    <t>5. โทรสารรับเข้า</t>
  </si>
  <si>
    <t>6. การจัดเก็บเอกสาร,การแจ้งเวียนเอกสาร,</t>
  </si>
  <si>
    <t>ครั้ง</t>
  </si>
  <si>
    <t xml:space="preserve">    การทำลายเอกสาร</t>
  </si>
  <si>
    <t>7. การสืบค้นเอกสาร</t>
  </si>
  <si>
    <t>8. การรักษาความสะอาด</t>
  </si>
  <si>
    <t>หน่วยงานการเงินและพัสดุ</t>
  </si>
  <si>
    <t>1. ด้านพัสดุ (จัดซื้อ, จัดจ้าง และจ้างเหมา)</t>
  </si>
  <si>
    <t>2. ค่าโทรศัพท์-โทรสาร</t>
  </si>
  <si>
    <t>3. ค่าจ้างชั่วคราว,ค่าตอบแทนปฏิบัติงาน</t>
  </si>
  <si>
    <t xml:space="preserve">    นอกเวลา ค่าใช้จ่ายในการเดินทางไปราชการ</t>
  </si>
  <si>
    <t>4. การเบิกจ่ายเงินนอกงบประมาณ หมวด</t>
  </si>
  <si>
    <t xml:space="preserve">   งบดำเนินงาน งบลงทุน</t>
  </si>
  <si>
    <t>5. จัดทำทะเบียนบัญชีครุภัณฑ์</t>
  </si>
  <si>
    <t>6. สำรวจวัสดุประจำปี</t>
  </si>
  <si>
    <t>7. ซ่อมบำรุงรักษาวัสดุ ครุภัณฑ์สำนักงาน</t>
  </si>
  <si>
    <t>8. จัดทำทะเบียนคุมงบประมาณ</t>
  </si>
  <si>
    <t>9. สรุปรายรับ-รายจ่ายเสนอผู้บริหาร</t>
  </si>
  <si>
    <t xml:space="preserve">หน่วยการเจ้าหน้าที่ </t>
  </si>
  <si>
    <t>1. การคัดเลือกเจ้าหน้าที่</t>
  </si>
  <si>
    <t>2. การจัดทำสถิติการลา การปฏิบัติงาน</t>
  </si>
  <si>
    <t>3. การจัดทำสถิติของบุคลากร</t>
  </si>
  <si>
    <t>4. การประเมินผลการปฏิบัติงาน</t>
  </si>
  <si>
    <t>หน่วยประสานงานและบริการทั่วไป</t>
  </si>
  <si>
    <t>1. บริการต้อนรับเยี่ยมชมให้การต้อนรับให้</t>
  </si>
  <si>
    <t xml:space="preserve">    ข้อมูลและอำนวยความสะดวกแก่ผู้มาศึกษา</t>
  </si>
  <si>
    <t xml:space="preserve">    ดูงานและเยี่ยมชมในโอกาสต่าง ๆ</t>
  </si>
  <si>
    <t>2. จัดทำรายงานประจำปีของกองนโยบายฯ</t>
  </si>
  <si>
    <t xml:space="preserve">3. หน่วยจัดทำคู่มือการประกันคุณภาพ (SSR)  </t>
  </si>
  <si>
    <t xml:space="preserve">    และรายงานการประเมินตนเอง (SAR) ของกอง </t>
  </si>
  <si>
    <t>4. หน่วยประสาน และรวบรวมข้อมูล การ</t>
  </si>
  <si>
    <t xml:space="preserve">    ดำเนินงานของกอง และการประเมินคุณภาพ</t>
  </si>
  <si>
    <t xml:space="preserve">    ภายนอก</t>
  </si>
  <si>
    <t>5.งานประสานงานส่วนกลาง โดยประสานงาน</t>
  </si>
  <si>
    <t xml:space="preserve">   ตามภารกิจของหน่วยประสานงานของ</t>
  </si>
  <si>
    <t xml:space="preserve">   มหาวิทยาลัย</t>
  </si>
  <si>
    <t>หน่วยเอกสารสิ่งพิมพ์</t>
  </si>
  <si>
    <t>1. จัดพิมพ์เอกสารราชการของกองนโยบายฯ</t>
  </si>
  <si>
    <t>2. จัดพิมพ์งานโครงการและกิจกรรมพิเศษอื่น ๆ</t>
  </si>
  <si>
    <t>หน่วยจัดประชุม</t>
  </si>
  <si>
    <t>1. การประชุมคณะกรรมการบริหารงบประมาณ</t>
  </si>
  <si>
    <t xml:space="preserve">   และการเงิน</t>
  </si>
  <si>
    <t>2. การประชุมคณะกรรมการ ก.พ.ร.</t>
  </si>
  <si>
    <t>3. การประชุมคณะกรรมการจัดการความรู้</t>
  </si>
  <si>
    <t>4. การประชุมอื่น ๆ ที่ได้รับมอบหมาย</t>
  </si>
  <si>
    <t>5. จัดทำวาระการประชุมคณะกรรมการต่าง ๆ</t>
  </si>
  <si>
    <t>6. จดบันทึกรายงานการประชุม</t>
  </si>
  <si>
    <t>7. เขียนรายงานการประชุม</t>
  </si>
  <si>
    <t>8. จัดเก็บวาระการประชุม</t>
  </si>
  <si>
    <t>9. สืบค้นวาระการประชุม</t>
  </si>
  <si>
    <t>10. เวียนรายงานการประชุม</t>
  </si>
  <si>
    <t xml:space="preserve">4.  อัตรากำลังที่พึงมี       =  </t>
  </si>
  <si>
    <t>คน</t>
  </si>
  <si>
    <t>1. จำนวนข้าราชการ (คนครอง)</t>
  </si>
  <si>
    <t>ชื่อ -สกุล</t>
  </si>
  <si>
    <t xml:space="preserve">2. จำนวนพนักงานมหาวิทยาลัยเงินงบประมาณแผ่นดิน </t>
  </si>
  <si>
    <t xml:space="preserve">   2.1  จำนวนพนักงานมหาวิทยาลัยเงินงบประมาณแผ่นดิน (คนครอง)</t>
  </si>
  <si>
    <t>อัตรา</t>
  </si>
  <si>
    <t>เลขที่</t>
  </si>
  <si>
    <t>จำนวนที่มหาวิทยาลัยสนับสนุนงบประมาณค่าจ้าง</t>
  </si>
  <si>
    <t>ตำแหน่ง</t>
  </si>
  <si>
    <t>3. จำนวนพนักงานมหาวิทยาลัยเงินรายได้</t>
  </si>
  <si>
    <t xml:space="preserve">   3.1  จำนวนพนักงานมหาวิทยาลัยเงินรายได้ (คนครอง)</t>
  </si>
  <si>
    <t>4. จำนวนพนักงานเงินรายได้</t>
  </si>
  <si>
    <t xml:space="preserve">   4.1  จำนวนพนักงานเงินรายได้ (คนครอง)</t>
  </si>
  <si>
    <t xml:space="preserve">  4.2  จำนวนพนักงานรายได้ (อัตราว่างมีเงิน)</t>
  </si>
  <si>
    <t xml:space="preserve">   3.2  จำนวนพนักงานมหาวิทยาลัยเงินรายได้ (อัตราว่างมีเงิน)</t>
  </si>
  <si>
    <t xml:space="preserve">   2.2  จำนวนพนักงานมหาวิทยาลัยเงินงบประมาณแผ่นดิน (อัตราว่างมีเงิน)</t>
  </si>
  <si>
    <t>กรุณาระบุรายละเอียด ชื่อ - สกุล และตำแหน่ง ตามประเภทบุคลากร</t>
  </si>
  <si>
    <t>รายละเอียดบุคลากรในปัจจุบัน</t>
  </si>
  <si>
    <t>งาน…งานบริหารงานทั่วไป</t>
  </si>
  <si>
    <t>กอง..ธุรการ</t>
  </si>
  <si>
    <t>ตัวอย่าง การคิดภาระงานทั้งหมดทุกตำแหน่ง (สังกัดงานบริหารงานทั่วไป)</t>
  </si>
  <si>
    <t xml:space="preserve">นางสาวเขมนิจ จามิกรณ์ </t>
  </si>
  <si>
    <t>เจ้าหน้าที่บริหารงานทั่วไป</t>
  </si>
  <si>
    <t>011</t>
  </si>
  <si>
    <t>นางสาวอารยา เอ ฮาร์เก็ต</t>
  </si>
  <si>
    <t>นักวิชาการอุดมศึกษา</t>
  </si>
  <si>
    <t>นางสาวพัชราภา ไชยเชื้อ</t>
  </si>
  <si>
    <t xml:space="preserve">ตัวอย่าง การคิดภาระงานทั้งหมดทุกตำแหน่ง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</si>
</sst>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b/>
      <sz val="2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6"/>
      <color indexed="63"/>
      <name val="TH SarabunPSK"/>
      <family val="2"/>
    </font>
    <font>
      <b/>
      <sz val="16"/>
      <color indexed="63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3" fontId="4" fillId="0" borderId="10" xfId="1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3" fontId="4" fillId="0" borderId="11" xfId="1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164" fontId="7" fillId="0" borderId="13" xfId="1" applyNumberFormat="1" applyFont="1" applyBorder="1"/>
    <xf numFmtId="43" fontId="7" fillId="0" borderId="13" xfId="1" applyNumberFormat="1" applyFont="1" applyBorder="1"/>
    <xf numFmtId="0" fontId="4" fillId="0" borderId="0" xfId="0" applyFont="1" applyBorder="1" applyAlignment="1">
      <alignment horizontal="center"/>
    </xf>
    <xf numFmtId="164" fontId="7" fillId="0" borderId="2" xfId="1" applyNumberFormat="1" applyFont="1" applyBorder="1"/>
    <xf numFmtId="0" fontId="4" fillId="0" borderId="0" xfId="0" applyFont="1" applyBorder="1"/>
    <xf numFmtId="3" fontId="4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7" xfId="0" applyFont="1" applyBorder="1" applyAlignment="1">
      <alignment vertical="top"/>
    </xf>
    <xf numFmtId="0" fontId="10" fillId="0" borderId="0" xfId="2" applyFont="1" applyFill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0" fontId="11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6" xfId="2" applyFont="1" applyFill="1" applyBorder="1"/>
    <xf numFmtId="0" fontId="11" fillId="0" borderId="6" xfId="2" quotePrefix="1" applyFont="1" applyFill="1" applyBorder="1" applyAlignment="1">
      <alignment horizontal="center" vertical="center"/>
    </xf>
    <xf numFmtId="0" fontId="10" fillId="0" borderId="6" xfId="2" applyFont="1" applyFill="1" applyBorder="1"/>
    <xf numFmtId="0" fontId="10" fillId="0" borderId="6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center" vertical="center"/>
    </xf>
    <xf numFmtId="0" fontId="10" fillId="0" borderId="7" xfId="2" applyFont="1" applyFill="1" applyBorder="1"/>
    <xf numFmtId="0" fontId="10" fillId="0" borderId="7" xfId="2" applyFont="1" applyFill="1" applyBorder="1" applyAlignment="1">
      <alignment horizontal="left"/>
    </xf>
    <xf numFmtId="0" fontId="10" fillId="0" borderId="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/>
    </xf>
    <xf numFmtId="0" fontId="11" fillId="2" borderId="6" xfId="2" applyFont="1" applyFill="1" applyBorder="1"/>
    <xf numFmtId="0" fontId="11" fillId="2" borderId="6" xfId="2" quotePrefix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0" fillId="2" borderId="6" xfId="2" applyFont="1" applyFill="1" applyBorder="1"/>
    <xf numFmtId="0" fontId="12" fillId="2" borderId="6" xfId="2" applyFont="1" applyFill="1" applyBorder="1"/>
    <xf numFmtId="0" fontId="11" fillId="3" borderId="0" xfId="2" applyFont="1" applyFill="1" applyAlignment="1">
      <alignment horizontal="center" vertical="center"/>
    </xf>
    <xf numFmtId="0" fontId="10" fillId="0" borderId="6" xfId="2" quotePrefix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165" fontId="7" fillId="0" borderId="14" xfId="1" applyNumberFormat="1" applyFont="1" applyBorder="1" applyAlignment="1">
      <alignment horizontal="center"/>
    </xf>
    <xf numFmtId="165" fontId="7" fillId="0" borderId="15" xfId="1" applyNumberFormat="1" applyFont="1" applyBorder="1" applyAlignment="1">
      <alignment horizontal="center"/>
    </xf>
    <xf numFmtId="165" fontId="7" fillId="0" borderId="16" xfId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11" fillId="0" borderId="14" xfId="2" applyFont="1" applyFill="1" applyBorder="1" applyAlignment="1">
      <alignment horizontal="left"/>
    </xf>
    <xf numFmtId="0" fontId="11" fillId="0" borderId="15" xfId="2" applyFont="1" applyFill="1" applyBorder="1" applyAlignment="1">
      <alignment horizontal="left"/>
    </xf>
    <xf numFmtId="0" fontId="11" fillId="0" borderId="16" xfId="2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7"/>
  <sheetViews>
    <sheetView showGridLines="0" zoomScale="95" zoomScaleNormal="95" workbookViewId="0">
      <selection activeCell="B28" sqref="B28"/>
    </sheetView>
  </sheetViews>
  <sheetFormatPr defaultRowHeight="18.75"/>
  <cols>
    <col min="1" max="1" width="12.7109375" style="2" customWidth="1"/>
    <col min="2" max="2" width="31.7109375" style="2" customWidth="1"/>
    <col min="3" max="3" width="8.42578125" style="2" bestFit="1" customWidth="1"/>
    <col min="4" max="4" width="6.85546875" style="2" bestFit="1" customWidth="1"/>
    <col min="5" max="5" width="7" style="2" customWidth="1"/>
    <col min="6" max="6" width="6.28515625" style="2" bestFit="1" customWidth="1"/>
    <col min="7" max="7" width="6.5703125" style="2" customWidth="1"/>
    <col min="8" max="8" width="8.7109375" style="2" customWidth="1"/>
    <col min="9" max="9" width="9.42578125" style="2" bestFit="1" customWidth="1"/>
    <col min="10" max="10" width="6.28515625" style="2" customWidth="1"/>
    <col min="11" max="16384" width="9.140625" style="2"/>
  </cols>
  <sheetData>
    <row r="1" spans="1:10" ht="23.25">
      <c r="A1" s="24" t="s">
        <v>112</v>
      </c>
    </row>
    <row r="2" spans="1:10" ht="26.25">
      <c r="A2" s="1" t="s">
        <v>0</v>
      </c>
    </row>
    <row r="3" spans="1:10" ht="26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19.5">
      <c r="A5" s="55" t="s">
        <v>2</v>
      </c>
      <c r="B5" s="55" t="s">
        <v>3</v>
      </c>
      <c r="C5" s="58" t="s">
        <v>4</v>
      </c>
      <c r="D5" s="58"/>
      <c r="E5" s="60" t="s">
        <v>5</v>
      </c>
      <c r="F5" s="61"/>
      <c r="G5" s="62"/>
      <c r="H5" s="60" t="s">
        <v>5</v>
      </c>
      <c r="I5" s="61"/>
      <c r="J5" s="62"/>
    </row>
    <row r="6" spans="1:10" ht="19.5">
      <c r="A6" s="56"/>
      <c r="B6" s="56"/>
      <c r="C6" s="59"/>
      <c r="D6" s="59"/>
      <c r="E6" s="63" t="s">
        <v>6</v>
      </c>
      <c r="F6" s="64"/>
      <c r="G6" s="65"/>
      <c r="H6" s="63" t="s">
        <v>7</v>
      </c>
      <c r="I6" s="64"/>
      <c r="J6" s="65"/>
    </row>
    <row r="7" spans="1:10" ht="19.5">
      <c r="A7" s="57"/>
      <c r="B7" s="57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10</v>
      </c>
      <c r="I7" s="5" t="s">
        <v>11</v>
      </c>
      <c r="J7" s="6" t="s">
        <v>12</v>
      </c>
    </row>
    <row r="8" spans="1:10">
      <c r="A8" s="10"/>
      <c r="B8" s="10"/>
      <c r="C8" s="8"/>
      <c r="D8" s="9"/>
      <c r="E8" s="9"/>
      <c r="F8" s="9"/>
      <c r="G8" s="9"/>
      <c r="H8" s="9">
        <f t="shared" ref="H8:H26" si="0">E8*D8</f>
        <v>0</v>
      </c>
      <c r="I8" s="9">
        <f t="shared" ref="I8:I26" si="1">F8*D8</f>
        <v>0</v>
      </c>
      <c r="J8" s="9">
        <f t="shared" ref="J8:J26" si="2">G8*D8</f>
        <v>0</v>
      </c>
    </row>
    <row r="9" spans="1:10">
      <c r="A9" s="10"/>
      <c r="B9" s="10"/>
      <c r="C9" s="8"/>
      <c r="D9" s="9"/>
      <c r="E9" s="9"/>
      <c r="F9" s="9"/>
      <c r="G9" s="9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>
      <c r="A10" s="10"/>
      <c r="B10" s="10"/>
      <c r="C10" s="8"/>
      <c r="D10" s="9"/>
      <c r="E10" s="9"/>
      <c r="F10" s="9"/>
      <c r="G10" s="9"/>
      <c r="H10" s="9">
        <f t="shared" ref="H10:H16" si="3">E10*D10</f>
        <v>0</v>
      </c>
      <c r="I10" s="9">
        <f t="shared" ref="I10:I16" si="4">F10*D10</f>
        <v>0</v>
      </c>
      <c r="J10" s="9">
        <f t="shared" ref="J10:J16" si="5">G10*D10</f>
        <v>0</v>
      </c>
    </row>
    <row r="11" spans="1:10">
      <c r="A11" s="10"/>
      <c r="B11" s="10"/>
      <c r="C11" s="8"/>
      <c r="D11" s="9"/>
      <c r="E11" s="9"/>
      <c r="F11" s="9"/>
      <c r="G11" s="9"/>
      <c r="H11" s="9">
        <f t="shared" si="3"/>
        <v>0</v>
      </c>
      <c r="I11" s="9">
        <f t="shared" si="4"/>
        <v>0</v>
      </c>
      <c r="J11" s="9">
        <f t="shared" si="5"/>
        <v>0</v>
      </c>
    </row>
    <row r="12" spans="1:10">
      <c r="A12" s="10"/>
      <c r="B12" s="10"/>
      <c r="C12" s="8"/>
      <c r="D12" s="9"/>
      <c r="E12" s="9"/>
      <c r="F12" s="9"/>
      <c r="G12" s="9"/>
      <c r="H12" s="9">
        <f t="shared" si="3"/>
        <v>0</v>
      </c>
      <c r="I12" s="9">
        <f t="shared" si="4"/>
        <v>0</v>
      </c>
      <c r="J12" s="9">
        <f t="shared" si="5"/>
        <v>0</v>
      </c>
    </row>
    <row r="13" spans="1:10">
      <c r="A13" s="10"/>
      <c r="B13" s="10"/>
      <c r="C13" s="8"/>
      <c r="D13" s="9"/>
      <c r="E13" s="9"/>
      <c r="F13" s="9"/>
      <c r="G13" s="9"/>
      <c r="H13" s="9">
        <f t="shared" si="3"/>
        <v>0</v>
      </c>
      <c r="I13" s="9">
        <f t="shared" si="4"/>
        <v>0</v>
      </c>
      <c r="J13" s="9">
        <f t="shared" si="5"/>
        <v>0</v>
      </c>
    </row>
    <row r="14" spans="1:10">
      <c r="A14" s="10"/>
      <c r="B14" s="10"/>
      <c r="C14" s="8"/>
      <c r="D14" s="9"/>
      <c r="E14" s="9"/>
      <c r="F14" s="9"/>
      <c r="G14" s="9"/>
      <c r="H14" s="9">
        <f t="shared" si="3"/>
        <v>0</v>
      </c>
      <c r="I14" s="9">
        <f t="shared" si="4"/>
        <v>0</v>
      </c>
      <c r="J14" s="9">
        <f t="shared" si="5"/>
        <v>0</v>
      </c>
    </row>
    <row r="15" spans="1:10">
      <c r="A15" s="10"/>
      <c r="B15" s="10"/>
      <c r="C15" s="8"/>
      <c r="D15" s="9"/>
      <c r="E15" s="9"/>
      <c r="F15" s="9"/>
      <c r="G15" s="9"/>
      <c r="H15" s="9">
        <f t="shared" si="3"/>
        <v>0</v>
      </c>
      <c r="I15" s="9">
        <f t="shared" si="4"/>
        <v>0</v>
      </c>
      <c r="J15" s="9">
        <f t="shared" si="5"/>
        <v>0</v>
      </c>
    </row>
    <row r="16" spans="1:10">
      <c r="A16" s="10"/>
      <c r="B16" s="10"/>
      <c r="C16" s="8"/>
      <c r="D16" s="9"/>
      <c r="E16" s="9"/>
      <c r="F16" s="9"/>
      <c r="G16" s="9"/>
      <c r="H16" s="9">
        <f t="shared" si="3"/>
        <v>0</v>
      </c>
      <c r="I16" s="9">
        <f t="shared" si="4"/>
        <v>0</v>
      </c>
      <c r="J16" s="9">
        <f t="shared" si="5"/>
        <v>0</v>
      </c>
    </row>
    <row r="17" spans="1:10">
      <c r="A17" s="10"/>
      <c r="B17" s="10"/>
      <c r="C17" s="8"/>
      <c r="D17" s="9"/>
      <c r="E17" s="9"/>
      <c r="F17" s="9"/>
      <c r="G17" s="9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>
      <c r="A18" s="10"/>
      <c r="B18" s="10"/>
      <c r="C18" s="8"/>
      <c r="D18" s="9"/>
      <c r="E18" s="9"/>
      <c r="F18" s="9"/>
      <c r="G18" s="9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>
      <c r="A19" s="10"/>
      <c r="B19" s="10"/>
      <c r="C19" s="8"/>
      <c r="D19" s="9"/>
      <c r="E19" s="9"/>
      <c r="F19" s="9"/>
      <c r="G19" s="9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>
      <c r="A20" s="10"/>
      <c r="B20" s="10"/>
      <c r="C20" s="8"/>
      <c r="D20" s="9"/>
      <c r="E20" s="9"/>
      <c r="F20" s="9"/>
      <c r="G20" s="9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>
      <c r="A21" s="10"/>
      <c r="B21" s="10"/>
      <c r="C21" s="8"/>
      <c r="D21" s="9"/>
      <c r="E21" s="9"/>
      <c r="F21" s="9"/>
      <c r="G21" s="9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>
      <c r="A22" s="10"/>
      <c r="B22" s="10"/>
      <c r="C22" s="8"/>
      <c r="D22" s="9"/>
      <c r="E22" s="9"/>
      <c r="F22" s="9"/>
      <c r="G22" s="9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>
      <c r="A23" s="10"/>
      <c r="B23" s="10"/>
      <c r="C23" s="8"/>
      <c r="D23" s="9"/>
      <c r="E23" s="9"/>
      <c r="F23" s="9"/>
      <c r="G23" s="9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>
      <c r="A24" s="7"/>
      <c r="B24" s="10"/>
      <c r="C24" s="8"/>
      <c r="D24" s="9"/>
      <c r="E24" s="9"/>
      <c r="F24" s="9"/>
      <c r="G24" s="9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>
      <c r="A25" s="10"/>
      <c r="B25" s="10"/>
      <c r="C25" s="8"/>
      <c r="D25" s="9"/>
      <c r="E25" s="9"/>
      <c r="F25" s="9"/>
      <c r="G25" s="9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>
      <c r="A26" s="11"/>
      <c r="B26" s="11"/>
      <c r="C26" s="12"/>
      <c r="D26" s="13"/>
      <c r="E26" s="13"/>
      <c r="F26" s="13"/>
      <c r="G26" s="13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22.5" customHeight="1">
      <c r="D27" s="49" t="s">
        <v>13</v>
      </c>
      <c r="E27" s="49"/>
      <c r="F27" s="49"/>
      <c r="G27" s="14"/>
      <c r="H27" s="15">
        <f>SUM(H8:H26)</f>
        <v>0</v>
      </c>
      <c r="I27" s="15">
        <f>SUM(I8:I26)</f>
        <v>0</v>
      </c>
      <c r="J27" s="15">
        <f>SUM(J8:J26)</f>
        <v>0</v>
      </c>
    </row>
    <row r="28" spans="1:10" ht="22.5" customHeight="1">
      <c r="D28" s="49" t="s">
        <v>14</v>
      </c>
      <c r="E28" s="49"/>
      <c r="F28" s="49"/>
      <c r="G28" s="14"/>
      <c r="H28" s="16">
        <f>H27/60</f>
        <v>0</v>
      </c>
      <c r="I28" s="15">
        <f>I27</f>
        <v>0</v>
      </c>
      <c r="J28" s="15">
        <v>0</v>
      </c>
    </row>
    <row r="29" spans="1:10" ht="22.5" customHeight="1">
      <c r="D29" s="49" t="s">
        <v>15</v>
      </c>
      <c r="E29" s="49"/>
      <c r="F29" s="49"/>
      <c r="G29" s="17"/>
      <c r="H29" s="18">
        <f>H28/7</f>
        <v>0</v>
      </c>
      <c r="I29" s="18">
        <f>I27/7</f>
        <v>0</v>
      </c>
      <c r="J29" s="18">
        <f>J27</f>
        <v>0</v>
      </c>
    </row>
    <row r="30" spans="1:10" ht="22.5" customHeight="1">
      <c r="D30" s="49" t="s">
        <v>16</v>
      </c>
      <c r="E30" s="49"/>
      <c r="F30" s="49"/>
      <c r="G30" s="17"/>
      <c r="H30" s="50">
        <f>SUM(H29:J29)/230</f>
        <v>0</v>
      </c>
      <c r="I30" s="51"/>
      <c r="J30" s="52"/>
    </row>
    <row r="31" spans="1:10">
      <c r="A31" s="19"/>
      <c r="B31" s="19"/>
      <c r="C31" s="17"/>
      <c r="D31" s="20"/>
      <c r="E31" s="20"/>
      <c r="F31" s="20"/>
      <c r="G31" s="20"/>
      <c r="H31" s="20"/>
      <c r="I31" s="20"/>
      <c r="J31" s="20"/>
    </row>
    <row r="32" spans="1:10">
      <c r="A32" s="19"/>
      <c r="B32" s="19"/>
      <c r="C32" s="17"/>
      <c r="D32" s="20"/>
      <c r="E32" s="20"/>
      <c r="F32" s="20"/>
      <c r="G32" s="20"/>
      <c r="H32" s="20"/>
      <c r="I32" s="20"/>
      <c r="J32" s="20"/>
    </row>
    <row r="33" spans="1:8">
      <c r="A33" s="21" t="s">
        <v>17</v>
      </c>
      <c r="B33" s="2" t="s">
        <v>18</v>
      </c>
    </row>
    <row r="34" spans="1:8">
      <c r="B34" s="2" t="s">
        <v>19</v>
      </c>
    </row>
    <row r="35" spans="1:8">
      <c r="B35" s="2" t="s">
        <v>20</v>
      </c>
    </row>
    <row r="36" spans="1:8">
      <c r="B36" s="2" t="s">
        <v>21</v>
      </c>
      <c r="C36" s="53" t="s">
        <v>22</v>
      </c>
      <c r="D36" s="53"/>
      <c r="E36" s="53"/>
      <c r="F36" s="53"/>
      <c r="G36" s="53"/>
      <c r="H36" s="53"/>
    </row>
    <row r="37" spans="1:8">
      <c r="C37" s="49">
        <v>230</v>
      </c>
      <c r="D37" s="49"/>
      <c r="E37" s="49"/>
      <c r="F37" s="49"/>
      <c r="G37" s="49"/>
      <c r="H37" s="22"/>
    </row>
  </sheetData>
  <mergeCells count="15">
    <mergeCell ref="H30:J30"/>
    <mergeCell ref="C36:H36"/>
    <mergeCell ref="A4:J4"/>
    <mergeCell ref="A5:A7"/>
    <mergeCell ref="B5:B7"/>
    <mergeCell ref="C5:D6"/>
    <mergeCell ref="E5:G5"/>
    <mergeCell ref="H5:J5"/>
    <mergeCell ref="E6:G6"/>
    <mergeCell ref="H6:J6"/>
    <mergeCell ref="C37:G37"/>
    <mergeCell ref="D27:F27"/>
    <mergeCell ref="D28:F28"/>
    <mergeCell ref="D29:F29"/>
    <mergeCell ref="D30:F30"/>
  </mergeCells>
  <printOptions horizontalCentered="1"/>
  <pageMargins left="0.39370078740157483" right="0.39370078740157483" top="0.59055118110236227" bottom="0.31496062992125984" header="0.11811023622047245" footer="0.51181102362204722"/>
  <pageSetup paperSize="9" firstPageNumber="2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6"/>
  <sheetViews>
    <sheetView showGridLines="0" workbookViewId="0">
      <selection activeCell="B1" sqref="B1"/>
    </sheetView>
  </sheetViews>
  <sheetFormatPr defaultColWidth="9" defaultRowHeight="21"/>
  <cols>
    <col min="1" max="2" width="3.42578125" style="26" customWidth="1"/>
    <col min="3" max="3" width="54.28515625" style="26" customWidth="1"/>
    <col min="4" max="4" width="12.28515625" style="30" customWidth="1"/>
    <col min="5" max="5" width="6.140625" style="26" customWidth="1"/>
    <col min="6" max="6" width="17.42578125" style="26" bestFit="1" customWidth="1"/>
    <col min="7" max="16384" width="9" style="26"/>
  </cols>
  <sheetData>
    <row r="1" spans="1:6" ht="26.25">
      <c r="A1" s="1" t="s">
        <v>102</v>
      </c>
      <c r="B1" s="1"/>
      <c r="C1" s="1"/>
      <c r="D1" s="1"/>
      <c r="E1" s="1"/>
    </row>
    <row r="2" spans="1:6" ht="26.25">
      <c r="A2" s="1" t="s">
        <v>0</v>
      </c>
      <c r="B2" s="1"/>
      <c r="C2" s="1"/>
      <c r="D2" s="1"/>
      <c r="E2" s="1"/>
    </row>
    <row r="3" spans="1:6" ht="26.25">
      <c r="A3" s="3" t="s">
        <v>1</v>
      </c>
      <c r="B3" s="3"/>
      <c r="C3" s="3"/>
      <c r="D3" s="3"/>
      <c r="E3" s="3"/>
    </row>
    <row r="4" spans="1:6" ht="26.25">
      <c r="A4" s="3"/>
      <c r="B4" s="3"/>
      <c r="C4" s="3"/>
      <c r="D4" s="3"/>
      <c r="E4" s="3"/>
    </row>
    <row r="5" spans="1:6">
      <c r="A5" s="28" t="s">
        <v>92</v>
      </c>
      <c r="B5" s="28"/>
      <c r="C5" s="28"/>
      <c r="D5" s="47">
        <f>D8+D11+D19+D27</f>
        <v>13</v>
      </c>
      <c r="E5" s="28" t="s">
        <v>90</v>
      </c>
    </row>
    <row r="6" spans="1:6">
      <c r="A6" s="27"/>
      <c r="B6" s="27"/>
      <c r="C6" s="27"/>
      <c r="D6" s="29"/>
      <c r="E6" s="27"/>
      <c r="F6" s="27"/>
    </row>
    <row r="7" spans="1:6">
      <c r="A7" s="66" t="s">
        <v>101</v>
      </c>
      <c r="B7" s="67"/>
      <c r="C7" s="68"/>
      <c r="D7" s="40"/>
      <c r="E7" s="41"/>
      <c r="F7" s="41" t="s">
        <v>93</v>
      </c>
    </row>
    <row r="8" spans="1:6" s="28" customFormat="1">
      <c r="A8" s="42" t="s">
        <v>86</v>
      </c>
      <c r="B8" s="42"/>
      <c r="C8" s="42"/>
      <c r="D8" s="43">
        <f>COUNTA(C9:C10)</f>
        <v>1</v>
      </c>
      <c r="E8" s="42" t="s">
        <v>85</v>
      </c>
      <c r="F8" s="42"/>
    </row>
    <row r="9" spans="1:6">
      <c r="A9" s="33"/>
      <c r="B9" s="34">
        <v>1</v>
      </c>
      <c r="C9" s="35" t="s">
        <v>87</v>
      </c>
      <c r="D9" s="36"/>
      <c r="E9" s="33"/>
      <c r="F9" s="33"/>
    </row>
    <row r="10" spans="1:6">
      <c r="A10" s="33"/>
      <c r="B10" s="33"/>
      <c r="C10" s="33"/>
      <c r="D10" s="36"/>
      <c r="E10" s="33"/>
      <c r="F10" s="33"/>
    </row>
    <row r="11" spans="1:6">
      <c r="A11" s="42" t="s">
        <v>88</v>
      </c>
      <c r="B11" s="42"/>
      <c r="C11" s="42"/>
      <c r="D11" s="44">
        <f>D12+D15</f>
        <v>4</v>
      </c>
      <c r="E11" s="42" t="s">
        <v>85</v>
      </c>
      <c r="F11" s="45"/>
    </row>
    <row r="12" spans="1:6" s="28" customFormat="1">
      <c r="A12" s="31" t="s">
        <v>89</v>
      </c>
      <c r="B12" s="31"/>
      <c r="C12" s="31"/>
      <c r="D12" s="32">
        <f>COUNTA(C13:C14)</f>
        <v>2</v>
      </c>
      <c r="E12" s="31" t="s">
        <v>85</v>
      </c>
      <c r="F12" s="31"/>
    </row>
    <row r="13" spans="1:6">
      <c r="A13" s="33"/>
      <c r="B13" s="34">
        <v>1</v>
      </c>
      <c r="C13" s="35" t="s">
        <v>87</v>
      </c>
      <c r="D13" s="36"/>
      <c r="E13" s="33"/>
      <c r="F13" s="33"/>
    </row>
    <row r="14" spans="1:6">
      <c r="A14" s="33"/>
      <c r="B14" s="34">
        <v>2</v>
      </c>
      <c r="C14" s="35" t="s">
        <v>87</v>
      </c>
      <c r="D14" s="36"/>
      <c r="E14" s="33"/>
      <c r="F14" s="33"/>
    </row>
    <row r="15" spans="1:6" s="28" customFormat="1">
      <c r="A15" s="31" t="s">
        <v>100</v>
      </c>
      <c r="B15" s="31"/>
      <c r="C15" s="31"/>
      <c r="D15" s="32">
        <f>COUNTA(C16:C17)</f>
        <v>2</v>
      </c>
      <c r="E15" s="31" t="s">
        <v>90</v>
      </c>
      <c r="F15" s="31"/>
    </row>
    <row r="16" spans="1:6">
      <c r="A16" s="33"/>
      <c r="B16" s="34">
        <v>1</v>
      </c>
      <c r="C16" s="35" t="s">
        <v>91</v>
      </c>
      <c r="D16" s="36"/>
      <c r="E16" s="33"/>
      <c r="F16" s="33"/>
    </row>
    <row r="17" spans="1:6">
      <c r="A17" s="33"/>
      <c r="B17" s="34">
        <v>2</v>
      </c>
      <c r="C17" s="35" t="s">
        <v>91</v>
      </c>
      <c r="D17" s="36"/>
      <c r="E17" s="33"/>
      <c r="F17" s="33"/>
    </row>
    <row r="18" spans="1:6">
      <c r="A18" s="33"/>
      <c r="B18" s="33"/>
      <c r="C18" s="33"/>
      <c r="D18" s="36"/>
      <c r="E18" s="33"/>
      <c r="F18" s="33"/>
    </row>
    <row r="19" spans="1:6">
      <c r="A19" s="42" t="s">
        <v>94</v>
      </c>
      <c r="B19" s="42"/>
      <c r="C19" s="42"/>
      <c r="D19" s="44">
        <f>D20+D23</f>
        <v>4</v>
      </c>
      <c r="E19" s="42" t="s">
        <v>85</v>
      </c>
      <c r="F19" s="45"/>
    </row>
    <row r="20" spans="1:6" s="28" customFormat="1">
      <c r="A20" s="31" t="s">
        <v>95</v>
      </c>
      <c r="B20" s="31"/>
      <c r="C20" s="31"/>
      <c r="D20" s="32">
        <f>COUNTA(C21:C22)</f>
        <v>2</v>
      </c>
      <c r="E20" s="31" t="s">
        <v>85</v>
      </c>
      <c r="F20" s="31"/>
    </row>
    <row r="21" spans="1:6">
      <c r="A21" s="33"/>
      <c r="B21" s="34">
        <v>1</v>
      </c>
      <c r="C21" s="35" t="s">
        <v>87</v>
      </c>
      <c r="D21" s="36"/>
      <c r="E21" s="33"/>
      <c r="F21" s="33"/>
    </row>
    <row r="22" spans="1:6">
      <c r="A22" s="33"/>
      <c r="B22" s="34">
        <v>2</v>
      </c>
      <c r="C22" s="35" t="s">
        <v>87</v>
      </c>
      <c r="D22" s="36"/>
      <c r="E22" s="33"/>
      <c r="F22" s="33"/>
    </row>
    <row r="23" spans="1:6" s="28" customFormat="1">
      <c r="A23" s="31" t="s">
        <v>99</v>
      </c>
      <c r="B23" s="31"/>
      <c r="C23" s="31"/>
      <c r="D23" s="32">
        <f>COUNTA(C24:C25)</f>
        <v>2</v>
      </c>
      <c r="E23" s="31" t="s">
        <v>90</v>
      </c>
      <c r="F23" s="31"/>
    </row>
    <row r="24" spans="1:6">
      <c r="A24" s="33"/>
      <c r="B24" s="34">
        <v>1</v>
      </c>
      <c r="C24" s="35" t="s">
        <v>91</v>
      </c>
      <c r="D24" s="36"/>
      <c r="E24" s="33"/>
      <c r="F24" s="33"/>
    </row>
    <row r="25" spans="1:6">
      <c r="A25" s="33"/>
      <c r="B25" s="34">
        <v>2</v>
      </c>
      <c r="C25" s="35" t="s">
        <v>91</v>
      </c>
      <c r="D25" s="36"/>
      <c r="E25" s="33"/>
      <c r="F25" s="33"/>
    </row>
    <row r="26" spans="1:6">
      <c r="A26" s="33"/>
      <c r="B26" s="34"/>
      <c r="C26" s="35"/>
      <c r="D26" s="36"/>
      <c r="E26" s="33"/>
      <c r="F26" s="33"/>
    </row>
    <row r="27" spans="1:6" s="28" customFormat="1">
      <c r="A27" s="46" t="s">
        <v>96</v>
      </c>
      <c r="B27" s="42"/>
      <c r="C27" s="42"/>
      <c r="D27" s="44">
        <f>D28+D31</f>
        <v>4</v>
      </c>
      <c r="E27" s="42" t="s">
        <v>85</v>
      </c>
      <c r="F27" s="42"/>
    </row>
    <row r="28" spans="1:6" s="28" customFormat="1">
      <c r="A28" s="31" t="s">
        <v>97</v>
      </c>
      <c r="B28" s="31"/>
      <c r="C28" s="31"/>
      <c r="D28" s="32">
        <f>COUNTA(C29:C30)</f>
        <v>2</v>
      </c>
      <c r="E28" s="31" t="s">
        <v>85</v>
      </c>
      <c r="F28" s="31"/>
    </row>
    <row r="29" spans="1:6">
      <c r="A29" s="33"/>
      <c r="B29" s="34">
        <v>1</v>
      </c>
      <c r="C29" s="35" t="s">
        <v>87</v>
      </c>
      <c r="D29" s="36"/>
      <c r="E29" s="33"/>
      <c r="F29" s="33"/>
    </row>
    <row r="30" spans="1:6">
      <c r="A30" s="33"/>
      <c r="B30" s="34">
        <v>2</v>
      </c>
      <c r="C30" s="35" t="s">
        <v>87</v>
      </c>
      <c r="D30" s="36"/>
      <c r="E30" s="33"/>
      <c r="F30" s="33"/>
    </row>
    <row r="31" spans="1:6" s="28" customFormat="1">
      <c r="A31" s="31" t="s">
        <v>98</v>
      </c>
      <c r="B31" s="31"/>
      <c r="C31" s="31"/>
      <c r="D31" s="32">
        <f>COUNTA(C32:C33)</f>
        <v>2</v>
      </c>
      <c r="E31" s="31" t="s">
        <v>90</v>
      </c>
      <c r="F31" s="31"/>
    </row>
    <row r="32" spans="1:6">
      <c r="A32" s="33"/>
      <c r="B32" s="34">
        <v>1</v>
      </c>
      <c r="C32" s="35" t="s">
        <v>91</v>
      </c>
      <c r="D32" s="36"/>
      <c r="E32" s="33"/>
      <c r="F32" s="33"/>
    </row>
    <row r="33" spans="1:6">
      <c r="A33" s="33"/>
      <c r="B33" s="34">
        <v>2</v>
      </c>
      <c r="C33" s="35" t="s">
        <v>91</v>
      </c>
      <c r="D33" s="36"/>
      <c r="E33" s="33"/>
      <c r="F33" s="33"/>
    </row>
    <row r="34" spans="1:6">
      <c r="A34" s="33"/>
      <c r="B34" s="34"/>
      <c r="C34" s="35"/>
      <c r="D34" s="36"/>
      <c r="E34" s="33"/>
      <c r="F34" s="33"/>
    </row>
    <row r="35" spans="1:6">
      <c r="A35" s="33"/>
      <c r="B35" s="33"/>
      <c r="C35" s="35"/>
      <c r="D35" s="36"/>
      <c r="E35" s="33"/>
      <c r="F35" s="33"/>
    </row>
    <row r="36" spans="1:6">
      <c r="A36" s="37"/>
      <c r="B36" s="37"/>
      <c r="C36" s="38"/>
      <c r="D36" s="39"/>
      <c r="E36" s="37"/>
      <c r="F36" s="37"/>
    </row>
  </sheetData>
  <mergeCells count="1">
    <mergeCell ref="A7:C7"/>
  </mergeCells>
  <pageMargins left="0.7" right="0.2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72"/>
  <sheetViews>
    <sheetView showGridLines="0" topLeftCell="A40" zoomScale="95" zoomScaleNormal="95" workbookViewId="0">
      <selection activeCell="C75" sqref="C75"/>
    </sheetView>
  </sheetViews>
  <sheetFormatPr defaultRowHeight="18.75"/>
  <cols>
    <col min="1" max="1" width="11.5703125" style="2" customWidth="1"/>
    <col min="2" max="2" width="37.140625" style="2" bestFit="1" customWidth="1"/>
    <col min="3" max="3" width="8.42578125" style="2" bestFit="1" customWidth="1"/>
    <col min="4" max="4" width="6.85546875" style="2" bestFit="1" customWidth="1"/>
    <col min="5" max="5" width="7" style="2" customWidth="1"/>
    <col min="6" max="6" width="6.28515625" style="2" bestFit="1" customWidth="1"/>
    <col min="7" max="7" width="6.5703125" style="2" customWidth="1"/>
    <col min="8" max="8" width="10.5703125" style="2" bestFit="1" customWidth="1"/>
    <col min="9" max="9" width="9.42578125" style="2" bestFit="1" customWidth="1"/>
    <col min="10" max="10" width="8" style="2" bestFit="1" customWidth="1"/>
    <col min="11" max="256" width="9.140625" style="2"/>
    <col min="257" max="257" width="11.5703125" style="2" customWidth="1"/>
    <col min="258" max="258" width="37.140625" style="2" bestFit="1" customWidth="1"/>
    <col min="259" max="259" width="8.42578125" style="2" bestFit="1" customWidth="1"/>
    <col min="260" max="260" width="6.85546875" style="2" bestFit="1" customWidth="1"/>
    <col min="261" max="261" width="7" style="2" customWidth="1"/>
    <col min="262" max="262" width="6.28515625" style="2" bestFit="1" customWidth="1"/>
    <col min="263" max="263" width="6.5703125" style="2" customWidth="1"/>
    <col min="264" max="264" width="10.5703125" style="2" bestFit="1" customWidth="1"/>
    <col min="265" max="265" width="9.42578125" style="2" bestFit="1" customWidth="1"/>
    <col min="266" max="266" width="8" style="2" bestFit="1" customWidth="1"/>
    <col min="267" max="512" width="9.140625" style="2"/>
    <col min="513" max="513" width="11.5703125" style="2" customWidth="1"/>
    <col min="514" max="514" width="37.140625" style="2" bestFit="1" customWidth="1"/>
    <col min="515" max="515" width="8.42578125" style="2" bestFit="1" customWidth="1"/>
    <col min="516" max="516" width="6.85546875" style="2" bestFit="1" customWidth="1"/>
    <col min="517" max="517" width="7" style="2" customWidth="1"/>
    <col min="518" max="518" width="6.28515625" style="2" bestFit="1" customWidth="1"/>
    <col min="519" max="519" width="6.5703125" style="2" customWidth="1"/>
    <col min="520" max="520" width="10.5703125" style="2" bestFit="1" customWidth="1"/>
    <col min="521" max="521" width="9.42578125" style="2" bestFit="1" customWidth="1"/>
    <col min="522" max="522" width="8" style="2" bestFit="1" customWidth="1"/>
    <col min="523" max="768" width="9.140625" style="2"/>
    <col min="769" max="769" width="11.5703125" style="2" customWidth="1"/>
    <col min="770" max="770" width="37.140625" style="2" bestFit="1" customWidth="1"/>
    <col min="771" max="771" width="8.42578125" style="2" bestFit="1" customWidth="1"/>
    <col min="772" max="772" width="6.85546875" style="2" bestFit="1" customWidth="1"/>
    <col min="773" max="773" width="7" style="2" customWidth="1"/>
    <col min="774" max="774" width="6.28515625" style="2" bestFit="1" customWidth="1"/>
    <col min="775" max="775" width="6.5703125" style="2" customWidth="1"/>
    <col min="776" max="776" width="10.5703125" style="2" bestFit="1" customWidth="1"/>
    <col min="777" max="777" width="9.42578125" style="2" bestFit="1" customWidth="1"/>
    <col min="778" max="778" width="8" style="2" bestFit="1" customWidth="1"/>
    <col min="779" max="1024" width="9.140625" style="2"/>
    <col min="1025" max="1025" width="11.5703125" style="2" customWidth="1"/>
    <col min="1026" max="1026" width="37.140625" style="2" bestFit="1" customWidth="1"/>
    <col min="1027" max="1027" width="8.42578125" style="2" bestFit="1" customWidth="1"/>
    <col min="1028" max="1028" width="6.85546875" style="2" bestFit="1" customWidth="1"/>
    <col min="1029" max="1029" width="7" style="2" customWidth="1"/>
    <col min="1030" max="1030" width="6.28515625" style="2" bestFit="1" customWidth="1"/>
    <col min="1031" max="1031" width="6.5703125" style="2" customWidth="1"/>
    <col min="1032" max="1032" width="10.5703125" style="2" bestFit="1" customWidth="1"/>
    <col min="1033" max="1033" width="9.42578125" style="2" bestFit="1" customWidth="1"/>
    <col min="1034" max="1034" width="8" style="2" bestFit="1" customWidth="1"/>
    <col min="1035" max="1280" width="9.140625" style="2"/>
    <col min="1281" max="1281" width="11.5703125" style="2" customWidth="1"/>
    <col min="1282" max="1282" width="37.140625" style="2" bestFit="1" customWidth="1"/>
    <col min="1283" max="1283" width="8.42578125" style="2" bestFit="1" customWidth="1"/>
    <col min="1284" max="1284" width="6.85546875" style="2" bestFit="1" customWidth="1"/>
    <col min="1285" max="1285" width="7" style="2" customWidth="1"/>
    <col min="1286" max="1286" width="6.28515625" style="2" bestFit="1" customWidth="1"/>
    <col min="1287" max="1287" width="6.5703125" style="2" customWidth="1"/>
    <col min="1288" max="1288" width="10.5703125" style="2" bestFit="1" customWidth="1"/>
    <col min="1289" max="1289" width="9.42578125" style="2" bestFit="1" customWidth="1"/>
    <col min="1290" max="1290" width="8" style="2" bestFit="1" customWidth="1"/>
    <col min="1291" max="1536" width="9.140625" style="2"/>
    <col min="1537" max="1537" width="11.5703125" style="2" customWidth="1"/>
    <col min="1538" max="1538" width="37.140625" style="2" bestFit="1" customWidth="1"/>
    <col min="1539" max="1539" width="8.42578125" style="2" bestFit="1" customWidth="1"/>
    <col min="1540" max="1540" width="6.85546875" style="2" bestFit="1" customWidth="1"/>
    <col min="1541" max="1541" width="7" style="2" customWidth="1"/>
    <col min="1542" max="1542" width="6.28515625" style="2" bestFit="1" customWidth="1"/>
    <col min="1543" max="1543" width="6.5703125" style="2" customWidth="1"/>
    <col min="1544" max="1544" width="10.5703125" style="2" bestFit="1" customWidth="1"/>
    <col min="1545" max="1545" width="9.42578125" style="2" bestFit="1" customWidth="1"/>
    <col min="1546" max="1546" width="8" style="2" bestFit="1" customWidth="1"/>
    <col min="1547" max="1792" width="9.140625" style="2"/>
    <col min="1793" max="1793" width="11.5703125" style="2" customWidth="1"/>
    <col min="1794" max="1794" width="37.140625" style="2" bestFit="1" customWidth="1"/>
    <col min="1795" max="1795" width="8.42578125" style="2" bestFit="1" customWidth="1"/>
    <col min="1796" max="1796" width="6.85546875" style="2" bestFit="1" customWidth="1"/>
    <col min="1797" max="1797" width="7" style="2" customWidth="1"/>
    <col min="1798" max="1798" width="6.28515625" style="2" bestFit="1" customWidth="1"/>
    <col min="1799" max="1799" width="6.5703125" style="2" customWidth="1"/>
    <col min="1800" max="1800" width="10.5703125" style="2" bestFit="1" customWidth="1"/>
    <col min="1801" max="1801" width="9.42578125" style="2" bestFit="1" customWidth="1"/>
    <col min="1802" max="1802" width="8" style="2" bestFit="1" customWidth="1"/>
    <col min="1803" max="2048" width="9.140625" style="2"/>
    <col min="2049" max="2049" width="11.5703125" style="2" customWidth="1"/>
    <col min="2050" max="2050" width="37.140625" style="2" bestFit="1" customWidth="1"/>
    <col min="2051" max="2051" width="8.42578125" style="2" bestFit="1" customWidth="1"/>
    <col min="2052" max="2052" width="6.85546875" style="2" bestFit="1" customWidth="1"/>
    <col min="2053" max="2053" width="7" style="2" customWidth="1"/>
    <col min="2054" max="2054" width="6.28515625" style="2" bestFit="1" customWidth="1"/>
    <col min="2055" max="2055" width="6.5703125" style="2" customWidth="1"/>
    <col min="2056" max="2056" width="10.5703125" style="2" bestFit="1" customWidth="1"/>
    <col min="2057" max="2057" width="9.42578125" style="2" bestFit="1" customWidth="1"/>
    <col min="2058" max="2058" width="8" style="2" bestFit="1" customWidth="1"/>
    <col min="2059" max="2304" width="9.140625" style="2"/>
    <col min="2305" max="2305" width="11.5703125" style="2" customWidth="1"/>
    <col min="2306" max="2306" width="37.140625" style="2" bestFit="1" customWidth="1"/>
    <col min="2307" max="2307" width="8.42578125" style="2" bestFit="1" customWidth="1"/>
    <col min="2308" max="2308" width="6.85546875" style="2" bestFit="1" customWidth="1"/>
    <col min="2309" max="2309" width="7" style="2" customWidth="1"/>
    <col min="2310" max="2310" width="6.28515625" style="2" bestFit="1" customWidth="1"/>
    <col min="2311" max="2311" width="6.5703125" style="2" customWidth="1"/>
    <col min="2312" max="2312" width="10.5703125" style="2" bestFit="1" customWidth="1"/>
    <col min="2313" max="2313" width="9.42578125" style="2" bestFit="1" customWidth="1"/>
    <col min="2314" max="2314" width="8" style="2" bestFit="1" customWidth="1"/>
    <col min="2315" max="2560" width="9.140625" style="2"/>
    <col min="2561" max="2561" width="11.5703125" style="2" customWidth="1"/>
    <col min="2562" max="2562" width="37.140625" style="2" bestFit="1" customWidth="1"/>
    <col min="2563" max="2563" width="8.42578125" style="2" bestFit="1" customWidth="1"/>
    <col min="2564" max="2564" width="6.85546875" style="2" bestFit="1" customWidth="1"/>
    <col min="2565" max="2565" width="7" style="2" customWidth="1"/>
    <col min="2566" max="2566" width="6.28515625" style="2" bestFit="1" customWidth="1"/>
    <col min="2567" max="2567" width="6.5703125" style="2" customWidth="1"/>
    <col min="2568" max="2568" width="10.5703125" style="2" bestFit="1" customWidth="1"/>
    <col min="2569" max="2569" width="9.42578125" style="2" bestFit="1" customWidth="1"/>
    <col min="2570" max="2570" width="8" style="2" bestFit="1" customWidth="1"/>
    <col min="2571" max="2816" width="9.140625" style="2"/>
    <col min="2817" max="2817" width="11.5703125" style="2" customWidth="1"/>
    <col min="2818" max="2818" width="37.140625" style="2" bestFit="1" customWidth="1"/>
    <col min="2819" max="2819" width="8.42578125" style="2" bestFit="1" customWidth="1"/>
    <col min="2820" max="2820" width="6.85546875" style="2" bestFit="1" customWidth="1"/>
    <col min="2821" max="2821" width="7" style="2" customWidth="1"/>
    <col min="2822" max="2822" width="6.28515625" style="2" bestFit="1" customWidth="1"/>
    <col min="2823" max="2823" width="6.5703125" style="2" customWidth="1"/>
    <col min="2824" max="2824" width="10.5703125" style="2" bestFit="1" customWidth="1"/>
    <col min="2825" max="2825" width="9.42578125" style="2" bestFit="1" customWidth="1"/>
    <col min="2826" max="2826" width="8" style="2" bestFit="1" customWidth="1"/>
    <col min="2827" max="3072" width="9.140625" style="2"/>
    <col min="3073" max="3073" width="11.5703125" style="2" customWidth="1"/>
    <col min="3074" max="3074" width="37.140625" style="2" bestFit="1" customWidth="1"/>
    <col min="3075" max="3075" width="8.42578125" style="2" bestFit="1" customWidth="1"/>
    <col min="3076" max="3076" width="6.85546875" style="2" bestFit="1" customWidth="1"/>
    <col min="3077" max="3077" width="7" style="2" customWidth="1"/>
    <col min="3078" max="3078" width="6.28515625" style="2" bestFit="1" customWidth="1"/>
    <col min="3079" max="3079" width="6.5703125" style="2" customWidth="1"/>
    <col min="3080" max="3080" width="10.5703125" style="2" bestFit="1" customWidth="1"/>
    <col min="3081" max="3081" width="9.42578125" style="2" bestFit="1" customWidth="1"/>
    <col min="3082" max="3082" width="8" style="2" bestFit="1" customWidth="1"/>
    <col min="3083" max="3328" width="9.140625" style="2"/>
    <col min="3329" max="3329" width="11.5703125" style="2" customWidth="1"/>
    <col min="3330" max="3330" width="37.140625" style="2" bestFit="1" customWidth="1"/>
    <col min="3331" max="3331" width="8.42578125" style="2" bestFit="1" customWidth="1"/>
    <col min="3332" max="3332" width="6.85546875" style="2" bestFit="1" customWidth="1"/>
    <col min="3333" max="3333" width="7" style="2" customWidth="1"/>
    <col min="3334" max="3334" width="6.28515625" style="2" bestFit="1" customWidth="1"/>
    <col min="3335" max="3335" width="6.5703125" style="2" customWidth="1"/>
    <col min="3336" max="3336" width="10.5703125" style="2" bestFit="1" customWidth="1"/>
    <col min="3337" max="3337" width="9.42578125" style="2" bestFit="1" customWidth="1"/>
    <col min="3338" max="3338" width="8" style="2" bestFit="1" customWidth="1"/>
    <col min="3339" max="3584" width="9.140625" style="2"/>
    <col min="3585" max="3585" width="11.5703125" style="2" customWidth="1"/>
    <col min="3586" max="3586" width="37.140625" style="2" bestFit="1" customWidth="1"/>
    <col min="3587" max="3587" width="8.42578125" style="2" bestFit="1" customWidth="1"/>
    <col min="3588" max="3588" width="6.85546875" style="2" bestFit="1" customWidth="1"/>
    <col min="3589" max="3589" width="7" style="2" customWidth="1"/>
    <col min="3590" max="3590" width="6.28515625" style="2" bestFit="1" customWidth="1"/>
    <col min="3591" max="3591" width="6.5703125" style="2" customWidth="1"/>
    <col min="3592" max="3592" width="10.5703125" style="2" bestFit="1" customWidth="1"/>
    <col min="3593" max="3593" width="9.42578125" style="2" bestFit="1" customWidth="1"/>
    <col min="3594" max="3594" width="8" style="2" bestFit="1" customWidth="1"/>
    <col min="3595" max="3840" width="9.140625" style="2"/>
    <col min="3841" max="3841" width="11.5703125" style="2" customWidth="1"/>
    <col min="3842" max="3842" width="37.140625" style="2" bestFit="1" customWidth="1"/>
    <col min="3843" max="3843" width="8.42578125" style="2" bestFit="1" customWidth="1"/>
    <col min="3844" max="3844" width="6.85546875" style="2" bestFit="1" customWidth="1"/>
    <col min="3845" max="3845" width="7" style="2" customWidth="1"/>
    <col min="3846" max="3846" width="6.28515625" style="2" bestFit="1" customWidth="1"/>
    <col min="3847" max="3847" width="6.5703125" style="2" customWidth="1"/>
    <col min="3848" max="3848" width="10.5703125" style="2" bestFit="1" customWidth="1"/>
    <col min="3849" max="3849" width="9.42578125" style="2" bestFit="1" customWidth="1"/>
    <col min="3850" max="3850" width="8" style="2" bestFit="1" customWidth="1"/>
    <col min="3851" max="4096" width="9.140625" style="2"/>
    <col min="4097" max="4097" width="11.5703125" style="2" customWidth="1"/>
    <col min="4098" max="4098" width="37.140625" style="2" bestFit="1" customWidth="1"/>
    <col min="4099" max="4099" width="8.42578125" style="2" bestFit="1" customWidth="1"/>
    <col min="4100" max="4100" width="6.85546875" style="2" bestFit="1" customWidth="1"/>
    <col min="4101" max="4101" width="7" style="2" customWidth="1"/>
    <col min="4102" max="4102" width="6.28515625" style="2" bestFit="1" customWidth="1"/>
    <col min="4103" max="4103" width="6.5703125" style="2" customWidth="1"/>
    <col min="4104" max="4104" width="10.5703125" style="2" bestFit="1" customWidth="1"/>
    <col min="4105" max="4105" width="9.42578125" style="2" bestFit="1" customWidth="1"/>
    <col min="4106" max="4106" width="8" style="2" bestFit="1" customWidth="1"/>
    <col min="4107" max="4352" width="9.140625" style="2"/>
    <col min="4353" max="4353" width="11.5703125" style="2" customWidth="1"/>
    <col min="4354" max="4354" width="37.140625" style="2" bestFit="1" customWidth="1"/>
    <col min="4355" max="4355" width="8.42578125" style="2" bestFit="1" customWidth="1"/>
    <col min="4356" max="4356" width="6.85546875" style="2" bestFit="1" customWidth="1"/>
    <col min="4357" max="4357" width="7" style="2" customWidth="1"/>
    <col min="4358" max="4358" width="6.28515625" style="2" bestFit="1" customWidth="1"/>
    <col min="4359" max="4359" width="6.5703125" style="2" customWidth="1"/>
    <col min="4360" max="4360" width="10.5703125" style="2" bestFit="1" customWidth="1"/>
    <col min="4361" max="4361" width="9.42578125" style="2" bestFit="1" customWidth="1"/>
    <col min="4362" max="4362" width="8" style="2" bestFit="1" customWidth="1"/>
    <col min="4363" max="4608" width="9.140625" style="2"/>
    <col min="4609" max="4609" width="11.5703125" style="2" customWidth="1"/>
    <col min="4610" max="4610" width="37.140625" style="2" bestFit="1" customWidth="1"/>
    <col min="4611" max="4611" width="8.42578125" style="2" bestFit="1" customWidth="1"/>
    <col min="4612" max="4612" width="6.85546875" style="2" bestFit="1" customWidth="1"/>
    <col min="4613" max="4613" width="7" style="2" customWidth="1"/>
    <col min="4614" max="4614" width="6.28515625" style="2" bestFit="1" customWidth="1"/>
    <col min="4615" max="4615" width="6.5703125" style="2" customWidth="1"/>
    <col min="4616" max="4616" width="10.5703125" style="2" bestFit="1" customWidth="1"/>
    <col min="4617" max="4617" width="9.42578125" style="2" bestFit="1" customWidth="1"/>
    <col min="4618" max="4618" width="8" style="2" bestFit="1" customWidth="1"/>
    <col min="4619" max="4864" width="9.140625" style="2"/>
    <col min="4865" max="4865" width="11.5703125" style="2" customWidth="1"/>
    <col min="4866" max="4866" width="37.140625" style="2" bestFit="1" customWidth="1"/>
    <col min="4867" max="4867" width="8.42578125" style="2" bestFit="1" customWidth="1"/>
    <col min="4868" max="4868" width="6.85546875" style="2" bestFit="1" customWidth="1"/>
    <col min="4869" max="4869" width="7" style="2" customWidth="1"/>
    <col min="4870" max="4870" width="6.28515625" style="2" bestFit="1" customWidth="1"/>
    <col min="4871" max="4871" width="6.5703125" style="2" customWidth="1"/>
    <col min="4872" max="4872" width="10.5703125" style="2" bestFit="1" customWidth="1"/>
    <col min="4873" max="4873" width="9.42578125" style="2" bestFit="1" customWidth="1"/>
    <col min="4874" max="4874" width="8" style="2" bestFit="1" customWidth="1"/>
    <col min="4875" max="5120" width="9.140625" style="2"/>
    <col min="5121" max="5121" width="11.5703125" style="2" customWidth="1"/>
    <col min="5122" max="5122" width="37.140625" style="2" bestFit="1" customWidth="1"/>
    <col min="5123" max="5123" width="8.42578125" style="2" bestFit="1" customWidth="1"/>
    <col min="5124" max="5124" width="6.85546875" style="2" bestFit="1" customWidth="1"/>
    <col min="5125" max="5125" width="7" style="2" customWidth="1"/>
    <col min="5126" max="5126" width="6.28515625" style="2" bestFit="1" customWidth="1"/>
    <col min="5127" max="5127" width="6.5703125" style="2" customWidth="1"/>
    <col min="5128" max="5128" width="10.5703125" style="2" bestFit="1" customWidth="1"/>
    <col min="5129" max="5129" width="9.42578125" style="2" bestFit="1" customWidth="1"/>
    <col min="5130" max="5130" width="8" style="2" bestFit="1" customWidth="1"/>
    <col min="5131" max="5376" width="9.140625" style="2"/>
    <col min="5377" max="5377" width="11.5703125" style="2" customWidth="1"/>
    <col min="5378" max="5378" width="37.140625" style="2" bestFit="1" customWidth="1"/>
    <col min="5379" max="5379" width="8.42578125" style="2" bestFit="1" customWidth="1"/>
    <col min="5380" max="5380" width="6.85546875" style="2" bestFit="1" customWidth="1"/>
    <col min="5381" max="5381" width="7" style="2" customWidth="1"/>
    <col min="5382" max="5382" width="6.28515625" style="2" bestFit="1" customWidth="1"/>
    <col min="5383" max="5383" width="6.5703125" style="2" customWidth="1"/>
    <col min="5384" max="5384" width="10.5703125" style="2" bestFit="1" customWidth="1"/>
    <col min="5385" max="5385" width="9.42578125" style="2" bestFit="1" customWidth="1"/>
    <col min="5386" max="5386" width="8" style="2" bestFit="1" customWidth="1"/>
    <col min="5387" max="5632" width="9.140625" style="2"/>
    <col min="5633" max="5633" width="11.5703125" style="2" customWidth="1"/>
    <col min="5634" max="5634" width="37.140625" style="2" bestFit="1" customWidth="1"/>
    <col min="5635" max="5635" width="8.42578125" style="2" bestFit="1" customWidth="1"/>
    <col min="5636" max="5636" width="6.85546875" style="2" bestFit="1" customWidth="1"/>
    <col min="5637" max="5637" width="7" style="2" customWidth="1"/>
    <col min="5638" max="5638" width="6.28515625" style="2" bestFit="1" customWidth="1"/>
    <col min="5639" max="5639" width="6.5703125" style="2" customWidth="1"/>
    <col min="5640" max="5640" width="10.5703125" style="2" bestFit="1" customWidth="1"/>
    <col min="5641" max="5641" width="9.42578125" style="2" bestFit="1" customWidth="1"/>
    <col min="5642" max="5642" width="8" style="2" bestFit="1" customWidth="1"/>
    <col min="5643" max="5888" width="9.140625" style="2"/>
    <col min="5889" max="5889" width="11.5703125" style="2" customWidth="1"/>
    <col min="5890" max="5890" width="37.140625" style="2" bestFit="1" customWidth="1"/>
    <col min="5891" max="5891" width="8.42578125" style="2" bestFit="1" customWidth="1"/>
    <col min="5892" max="5892" width="6.85546875" style="2" bestFit="1" customWidth="1"/>
    <col min="5893" max="5893" width="7" style="2" customWidth="1"/>
    <col min="5894" max="5894" width="6.28515625" style="2" bestFit="1" customWidth="1"/>
    <col min="5895" max="5895" width="6.5703125" style="2" customWidth="1"/>
    <col min="5896" max="5896" width="10.5703125" style="2" bestFit="1" customWidth="1"/>
    <col min="5897" max="5897" width="9.42578125" style="2" bestFit="1" customWidth="1"/>
    <col min="5898" max="5898" width="8" style="2" bestFit="1" customWidth="1"/>
    <col min="5899" max="6144" width="9.140625" style="2"/>
    <col min="6145" max="6145" width="11.5703125" style="2" customWidth="1"/>
    <col min="6146" max="6146" width="37.140625" style="2" bestFit="1" customWidth="1"/>
    <col min="6147" max="6147" width="8.42578125" style="2" bestFit="1" customWidth="1"/>
    <col min="6148" max="6148" width="6.85546875" style="2" bestFit="1" customWidth="1"/>
    <col min="6149" max="6149" width="7" style="2" customWidth="1"/>
    <col min="6150" max="6150" width="6.28515625" style="2" bestFit="1" customWidth="1"/>
    <col min="6151" max="6151" width="6.5703125" style="2" customWidth="1"/>
    <col min="6152" max="6152" width="10.5703125" style="2" bestFit="1" customWidth="1"/>
    <col min="6153" max="6153" width="9.42578125" style="2" bestFit="1" customWidth="1"/>
    <col min="6154" max="6154" width="8" style="2" bestFit="1" customWidth="1"/>
    <col min="6155" max="6400" width="9.140625" style="2"/>
    <col min="6401" max="6401" width="11.5703125" style="2" customWidth="1"/>
    <col min="6402" max="6402" width="37.140625" style="2" bestFit="1" customWidth="1"/>
    <col min="6403" max="6403" width="8.42578125" style="2" bestFit="1" customWidth="1"/>
    <col min="6404" max="6404" width="6.85546875" style="2" bestFit="1" customWidth="1"/>
    <col min="6405" max="6405" width="7" style="2" customWidth="1"/>
    <col min="6406" max="6406" width="6.28515625" style="2" bestFit="1" customWidth="1"/>
    <col min="6407" max="6407" width="6.5703125" style="2" customWidth="1"/>
    <col min="6408" max="6408" width="10.5703125" style="2" bestFit="1" customWidth="1"/>
    <col min="6409" max="6409" width="9.42578125" style="2" bestFit="1" customWidth="1"/>
    <col min="6410" max="6410" width="8" style="2" bestFit="1" customWidth="1"/>
    <col min="6411" max="6656" width="9.140625" style="2"/>
    <col min="6657" max="6657" width="11.5703125" style="2" customWidth="1"/>
    <col min="6658" max="6658" width="37.140625" style="2" bestFit="1" customWidth="1"/>
    <col min="6659" max="6659" width="8.42578125" style="2" bestFit="1" customWidth="1"/>
    <col min="6660" max="6660" width="6.85546875" style="2" bestFit="1" customWidth="1"/>
    <col min="6661" max="6661" width="7" style="2" customWidth="1"/>
    <col min="6662" max="6662" width="6.28515625" style="2" bestFit="1" customWidth="1"/>
    <col min="6663" max="6663" width="6.5703125" style="2" customWidth="1"/>
    <col min="6664" max="6664" width="10.5703125" style="2" bestFit="1" customWidth="1"/>
    <col min="6665" max="6665" width="9.42578125" style="2" bestFit="1" customWidth="1"/>
    <col min="6666" max="6666" width="8" style="2" bestFit="1" customWidth="1"/>
    <col min="6667" max="6912" width="9.140625" style="2"/>
    <col min="6913" max="6913" width="11.5703125" style="2" customWidth="1"/>
    <col min="6914" max="6914" width="37.140625" style="2" bestFit="1" customWidth="1"/>
    <col min="6915" max="6915" width="8.42578125" style="2" bestFit="1" customWidth="1"/>
    <col min="6916" max="6916" width="6.85546875" style="2" bestFit="1" customWidth="1"/>
    <col min="6917" max="6917" width="7" style="2" customWidth="1"/>
    <col min="6918" max="6918" width="6.28515625" style="2" bestFit="1" customWidth="1"/>
    <col min="6919" max="6919" width="6.5703125" style="2" customWidth="1"/>
    <col min="6920" max="6920" width="10.5703125" style="2" bestFit="1" customWidth="1"/>
    <col min="6921" max="6921" width="9.42578125" style="2" bestFit="1" customWidth="1"/>
    <col min="6922" max="6922" width="8" style="2" bestFit="1" customWidth="1"/>
    <col min="6923" max="7168" width="9.140625" style="2"/>
    <col min="7169" max="7169" width="11.5703125" style="2" customWidth="1"/>
    <col min="7170" max="7170" width="37.140625" style="2" bestFit="1" customWidth="1"/>
    <col min="7171" max="7171" width="8.42578125" style="2" bestFit="1" customWidth="1"/>
    <col min="7172" max="7172" width="6.85546875" style="2" bestFit="1" customWidth="1"/>
    <col min="7173" max="7173" width="7" style="2" customWidth="1"/>
    <col min="7174" max="7174" width="6.28515625" style="2" bestFit="1" customWidth="1"/>
    <col min="7175" max="7175" width="6.5703125" style="2" customWidth="1"/>
    <col min="7176" max="7176" width="10.5703125" style="2" bestFit="1" customWidth="1"/>
    <col min="7177" max="7177" width="9.42578125" style="2" bestFit="1" customWidth="1"/>
    <col min="7178" max="7178" width="8" style="2" bestFit="1" customWidth="1"/>
    <col min="7179" max="7424" width="9.140625" style="2"/>
    <col min="7425" max="7425" width="11.5703125" style="2" customWidth="1"/>
    <col min="7426" max="7426" width="37.140625" style="2" bestFit="1" customWidth="1"/>
    <col min="7427" max="7427" width="8.42578125" style="2" bestFit="1" customWidth="1"/>
    <col min="7428" max="7428" width="6.85546875" style="2" bestFit="1" customWidth="1"/>
    <col min="7429" max="7429" width="7" style="2" customWidth="1"/>
    <col min="7430" max="7430" width="6.28515625" style="2" bestFit="1" customWidth="1"/>
    <col min="7431" max="7431" width="6.5703125" style="2" customWidth="1"/>
    <col min="7432" max="7432" width="10.5703125" style="2" bestFit="1" customWidth="1"/>
    <col min="7433" max="7433" width="9.42578125" style="2" bestFit="1" customWidth="1"/>
    <col min="7434" max="7434" width="8" style="2" bestFit="1" customWidth="1"/>
    <col min="7435" max="7680" width="9.140625" style="2"/>
    <col min="7681" max="7681" width="11.5703125" style="2" customWidth="1"/>
    <col min="7682" max="7682" width="37.140625" style="2" bestFit="1" customWidth="1"/>
    <col min="7683" max="7683" width="8.42578125" style="2" bestFit="1" customWidth="1"/>
    <col min="7684" max="7684" width="6.85546875" style="2" bestFit="1" customWidth="1"/>
    <col min="7685" max="7685" width="7" style="2" customWidth="1"/>
    <col min="7686" max="7686" width="6.28515625" style="2" bestFit="1" customWidth="1"/>
    <col min="7687" max="7687" width="6.5703125" style="2" customWidth="1"/>
    <col min="7688" max="7688" width="10.5703125" style="2" bestFit="1" customWidth="1"/>
    <col min="7689" max="7689" width="9.42578125" style="2" bestFit="1" customWidth="1"/>
    <col min="7690" max="7690" width="8" style="2" bestFit="1" customWidth="1"/>
    <col min="7691" max="7936" width="9.140625" style="2"/>
    <col min="7937" max="7937" width="11.5703125" style="2" customWidth="1"/>
    <col min="7938" max="7938" width="37.140625" style="2" bestFit="1" customWidth="1"/>
    <col min="7939" max="7939" width="8.42578125" style="2" bestFit="1" customWidth="1"/>
    <col min="7940" max="7940" width="6.85546875" style="2" bestFit="1" customWidth="1"/>
    <col min="7941" max="7941" width="7" style="2" customWidth="1"/>
    <col min="7942" max="7942" width="6.28515625" style="2" bestFit="1" customWidth="1"/>
    <col min="7943" max="7943" width="6.5703125" style="2" customWidth="1"/>
    <col min="7944" max="7944" width="10.5703125" style="2" bestFit="1" customWidth="1"/>
    <col min="7945" max="7945" width="9.42578125" style="2" bestFit="1" customWidth="1"/>
    <col min="7946" max="7946" width="8" style="2" bestFit="1" customWidth="1"/>
    <col min="7947" max="8192" width="9.140625" style="2"/>
    <col min="8193" max="8193" width="11.5703125" style="2" customWidth="1"/>
    <col min="8194" max="8194" width="37.140625" style="2" bestFit="1" customWidth="1"/>
    <col min="8195" max="8195" width="8.42578125" style="2" bestFit="1" customWidth="1"/>
    <col min="8196" max="8196" width="6.85546875" style="2" bestFit="1" customWidth="1"/>
    <col min="8197" max="8197" width="7" style="2" customWidth="1"/>
    <col min="8198" max="8198" width="6.28515625" style="2" bestFit="1" customWidth="1"/>
    <col min="8199" max="8199" width="6.5703125" style="2" customWidth="1"/>
    <col min="8200" max="8200" width="10.5703125" style="2" bestFit="1" customWidth="1"/>
    <col min="8201" max="8201" width="9.42578125" style="2" bestFit="1" customWidth="1"/>
    <col min="8202" max="8202" width="8" style="2" bestFit="1" customWidth="1"/>
    <col min="8203" max="8448" width="9.140625" style="2"/>
    <col min="8449" max="8449" width="11.5703125" style="2" customWidth="1"/>
    <col min="8450" max="8450" width="37.140625" style="2" bestFit="1" customWidth="1"/>
    <col min="8451" max="8451" width="8.42578125" style="2" bestFit="1" customWidth="1"/>
    <col min="8452" max="8452" width="6.85546875" style="2" bestFit="1" customWidth="1"/>
    <col min="8453" max="8453" width="7" style="2" customWidth="1"/>
    <col min="8454" max="8454" width="6.28515625" style="2" bestFit="1" customWidth="1"/>
    <col min="8455" max="8455" width="6.5703125" style="2" customWidth="1"/>
    <col min="8456" max="8456" width="10.5703125" style="2" bestFit="1" customWidth="1"/>
    <col min="8457" max="8457" width="9.42578125" style="2" bestFit="1" customWidth="1"/>
    <col min="8458" max="8458" width="8" style="2" bestFit="1" customWidth="1"/>
    <col min="8459" max="8704" width="9.140625" style="2"/>
    <col min="8705" max="8705" width="11.5703125" style="2" customWidth="1"/>
    <col min="8706" max="8706" width="37.140625" style="2" bestFit="1" customWidth="1"/>
    <col min="8707" max="8707" width="8.42578125" style="2" bestFit="1" customWidth="1"/>
    <col min="8708" max="8708" width="6.85546875" style="2" bestFit="1" customWidth="1"/>
    <col min="8709" max="8709" width="7" style="2" customWidth="1"/>
    <col min="8710" max="8710" width="6.28515625" style="2" bestFit="1" customWidth="1"/>
    <col min="8711" max="8711" width="6.5703125" style="2" customWidth="1"/>
    <col min="8712" max="8712" width="10.5703125" style="2" bestFit="1" customWidth="1"/>
    <col min="8713" max="8713" width="9.42578125" style="2" bestFit="1" customWidth="1"/>
    <col min="8714" max="8714" width="8" style="2" bestFit="1" customWidth="1"/>
    <col min="8715" max="8960" width="9.140625" style="2"/>
    <col min="8961" max="8961" width="11.5703125" style="2" customWidth="1"/>
    <col min="8962" max="8962" width="37.140625" style="2" bestFit="1" customWidth="1"/>
    <col min="8963" max="8963" width="8.42578125" style="2" bestFit="1" customWidth="1"/>
    <col min="8964" max="8964" width="6.85546875" style="2" bestFit="1" customWidth="1"/>
    <col min="8965" max="8965" width="7" style="2" customWidth="1"/>
    <col min="8966" max="8966" width="6.28515625" style="2" bestFit="1" customWidth="1"/>
    <col min="8967" max="8967" width="6.5703125" style="2" customWidth="1"/>
    <col min="8968" max="8968" width="10.5703125" style="2" bestFit="1" customWidth="1"/>
    <col min="8969" max="8969" width="9.42578125" style="2" bestFit="1" customWidth="1"/>
    <col min="8970" max="8970" width="8" style="2" bestFit="1" customWidth="1"/>
    <col min="8971" max="9216" width="9.140625" style="2"/>
    <col min="9217" max="9217" width="11.5703125" style="2" customWidth="1"/>
    <col min="9218" max="9218" width="37.140625" style="2" bestFit="1" customWidth="1"/>
    <col min="9219" max="9219" width="8.42578125" style="2" bestFit="1" customWidth="1"/>
    <col min="9220" max="9220" width="6.85546875" style="2" bestFit="1" customWidth="1"/>
    <col min="9221" max="9221" width="7" style="2" customWidth="1"/>
    <col min="9222" max="9222" width="6.28515625" style="2" bestFit="1" customWidth="1"/>
    <col min="9223" max="9223" width="6.5703125" style="2" customWidth="1"/>
    <col min="9224" max="9224" width="10.5703125" style="2" bestFit="1" customWidth="1"/>
    <col min="9225" max="9225" width="9.42578125" style="2" bestFit="1" customWidth="1"/>
    <col min="9226" max="9226" width="8" style="2" bestFit="1" customWidth="1"/>
    <col min="9227" max="9472" width="9.140625" style="2"/>
    <col min="9473" max="9473" width="11.5703125" style="2" customWidth="1"/>
    <col min="9474" max="9474" width="37.140625" style="2" bestFit="1" customWidth="1"/>
    <col min="9475" max="9475" width="8.42578125" style="2" bestFit="1" customWidth="1"/>
    <col min="9476" max="9476" width="6.85546875" style="2" bestFit="1" customWidth="1"/>
    <col min="9477" max="9477" width="7" style="2" customWidth="1"/>
    <col min="9478" max="9478" width="6.28515625" style="2" bestFit="1" customWidth="1"/>
    <col min="9479" max="9479" width="6.5703125" style="2" customWidth="1"/>
    <col min="9480" max="9480" width="10.5703125" style="2" bestFit="1" customWidth="1"/>
    <col min="9481" max="9481" width="9.42578125" style="2" bestFit="1" customWidth="1"/>
    <col min="9482" max="9482" width="8" style="2" bestFit="1" customWidth="1"/>
    <col min="9483" max="9728" width="9.140625" style="2"/>
    <col min="9729" max="9729" width="11.5703125" style="2" customWidth="1"/>
    <col min="9730" max="9730" width="37.140625" style="2" bestFit="1" customWidth="1"/>
    <col min="9731" max="9731" width="8.42578125" style="2" bestFit="1" customWidth="1"/>
    <col min="9732" max="9732" width="6.85546875" style="2" bestFit="1" customWidth="1"/>
    <col min="9733" max="9733" width="7" style="2" customWidth="1"/>
    <col min="9734" max="9734" width="6.28515625" style="2" bestFit="1" customWidth="1"/>
    <col min="9735" max="9735" width="6.5703125" style="2" customWidth="1"/>
    <col min="9736" max="9736" width="10.5703125" style="2" bestFit="1" customWidth="1"/>
    <col min="9737" max="9737" width="9.42578125" style="2" bestFit="1" customWidth="1"/>
    <col min="9738" max="9738" width="8" style="2" bestFit="1" customWidth="1"/>
    <col min="9739" max="9984" width="9.140625" style="2"/>
    <col min="9985" max="9985" width="11.5703125" style="2" customWidth="1"/>
    <col min="9986" max="9986" width="37.140625" style="2" bestFit="1" customWidth="1"/>
    <col min="9987" max="9987" width="8.42578125" style="2" bestFit="1" customWidth="1"/>
    <col min="9988" max="9988" width="6.85546875" style="2" bestFit="1" customWidth="1"/>
    <col min="9989" max="9989" width="7" style="2" customWidth="1"/>
    <col min="9990" max="9990" width="6.28515625" style="2" bestFit="1" customWidth="1"/>
    <col min="9991" max="9991" width="6.5703125" style="2" customWidth="1"/>
    <col min="9992" max="9992" width="10.5703125" style="2" bestFit="1" customWidth="1"/>
    <col min="9993" max="9993" width="9.42578125" style="2" bestFit="1" customWidth="1"/>
    <col min="9994" max="9994" width="8" style="2" bestFit="1" customWidth="1"/>
    <col min="9995" max="10240" width="9.140625" style="2"/>
    <col min="10241" max="10241" width="11.5703125" style="2" customWidth="1"/>
    <col min="10242" max="10242" width="37.140625" style="2" bestFit="1" customWidth="1"/>
    <col min="10243" max="10243" width="8.42578125" style="2" bestFit="1" customWidth="1"/>
    <col min="10244" max="10244" width="6.85546875" style="2" bestFit="1" customWidth="1"/>
    <col min="10245" max="10245" width="7" style="2" customWidth="1"/>
    <col min="10246" max="10246" width="6.28515625" style="2" bestFit="1" customWidth="1"/>
    <col min="10247" max="10247" width="6.5703125" style="2" customWidth="1"/>
    <col min="10248" max="10248" width="10.5703125" style="2" bestFit="1" customWidth="1"/>
    <col min="10249" max="10249" width="9.42578125" style="2" bestFit="1" customWidth="1"/>
    <col min="10250" max="10250" width="8" style="2" bestFit="1" customWidth="1"/>
    <col min="10251" max="10496" width="9.140625" style="2"/>
    <col min="10497" max="10497" width="11.5703125" style="2" customWidth="1"/>
    <col min="10498" max="10498" width="37.140625" style="2" bestFit="1" customWidth="1"/>
    <col min="10499" max="10499" width="8.42578125" style="2" bestFit="1" customWidth="1"/>
    <col min="10500" max="10500" width="6.85546875" style="2" bestFit="1" customWidth="1"/>
    <col min="10501" max="10501" width="7" style="2" customWidth="1"/>
    <col min="10502" max="10502" width="6.28515625" style="2" bestFit="1" customWidth="1"/>
    <col min="10503" max="10503" width="6.5703125" style="2" customWidth="1"/>
    <col min="10504" max="10504" width="10.5703125" style="2" bestFit="1" customWidth="1"/>
    <col min="10505" max="10505" width="9.42578125" style="2" bestFit="1" customWidth="1"/>
    <col min="10506" max="10506" width="8" style="2" bestFit="1" customWidth="1"/>
    <col min="10507" max="10752" width="9.140625" style="2"/>
    <col min="10753" max="10753" width="11.5703125" style="2" customWidth="1"/>
    <col min="10754" max="10754" width="37.140625" style="2" bestFit="1" customWidth="1"/>
    <col min="10755" max="10755" width="8.42578125" style="2" bestFit="1" customWidth="1"/>
    <col min="10756" max="10756" width="6.85546875" style="2" bestFit="1" customWidth="1"/>
    <col min="10757" max="10757" width="7" style="2" customWidth="1"/>
    <col min="10758" max="10758" width="6.28515625" style="2" bestFit="1" customWidth="1"/>
    <col min="10759" max="10759" width="6.5703125" style="2" customWidth="1"/>
    <col min="10760" max="10760" width="10.5703125" style="2" bestFit="1" customWidth="1"/>
    <col min="10761" max="10761" width="9.42578125" style="2" bestFit="1" customWidth="1"/>
    <col min="10762" max="10762" width="8" style="2" bestFit="1" customWidth="1"/>
    <col min="10763" max="11008" width="9.140625" style="2"/>
    <col min="11009" max="11009" width="11.5703125" style="2" customWidth="1"/>
    <col min="11010" max="11010" width="37.140625" style="2" bestFit="1" customWidth="1"/>
    <col min="11011" max="11011" width="8.42578125" style="2" bestFit="1" customWidth="1"/>
    <col min="11012" max="11012" width="6.85546875" style="2" bestFit="1" customWidth="1"/>
    <col min="11013" max="11013" width="7" style="2" customWidth="1"/>
    <col min="11014" max="11014" width="6.28515625" style="2" bestFit="1" customWidth="1"/>
    <col min="11015" max="11015" width="6.5703125" style="2" customWidth="1"/>
    <col min="11016" max="11016" width="10.5703125" style="2" bestFit="1" customWidth="1"/>
    <col min="11017" max="11017" width="9.42578125" style="2" bestFit="1" customWidth="1"/>
    <col min="11018" max="11018" width="8" style="2" bestFit="1" customWidth="1"/>
    <col min="11019" max="11264" width="9.140625" style="2"/>
    <col min="11265" max="11265" width="11.5703125" style="2" customWidth="1"/>
    <col min="11266" max="11266" width="37.140625" style="2" bestFit="1" customWidth="1"/>
    <col min="11267" max="11267" width="8.42578125" style="2" bestFit="1" customWidth="1"/>
    <col min="11268" max="11268" width="6.85546875" style="2" bestFit="1" customWidth="1"/>
    <col min="11269" max="11269" width="7" style="2" customWidth="1"/>
    <col min="11270" max="11270" width="6.28515625" style="2" bestFit="1" customWidth="1"/>
    <col min="11271" max="11271" width="6.5703125" style="2" customWidth="1"/>
    <col min="11272" max="11272" width="10.5703125" style="2" bestFit="1" customWidth="1"/>
    <col min="11273" max="11273" width="9.42578125" style="2" bestFit="1" customWidth="1"/>
    <col min="11274" max="11274" width="8" style="2" bestFit="1" customWidth="1"/>
    <col min="11275" max="11520" width="9.140625" style="2"/>
    <col min="11521" max="11521" width="11.5703125" style="2" customWidth="1"/>
    <col min="11522" max="11522" width="37.140625" style="2" bestFit="1" customWidth="1"/>
    <col min="11523" max="11523" width="8.42578125" style="2" bestFit="1" customWidth="1"/>
    <col min="11524" max="11524" width="6.85546875" style="2" bestFit="1" customWidth="1"/>
    <col min="11525" max="11525" width="7" style="2" customWidth="1"/>
    <col min="11526" max="11526" width="6.28515625" style="2" bestFit="1" customWidth="1"/>
    <col min="11527" max="11527" width="6.5703125" style="2" customWidth="1"/>
    <col min="11528" max="11528" width="10.5703125" style="2" bestFit="1" customWidth="1"/>
    <col min="11529" max="11529" width="9.42578125" style="2" bestFit="1" customWidth="1"/>
    <col min="11530" max="11530" width="8" style="2" bestFit="1" customWidth="1"/>
    <col min="11531" max="11776" width="9.140625" style="2"/>
    <col min="11777" max="11777" width="11.5703125" style="2" customWidth="1"/>
    <col min="11778" max="11778" width="37.140625" style="2" bestFit="1" customWidth="1"/>
    <col min="11779" max="11779" width="8.42578125" style="2" bestFit="1" customWidth="1"/>
    <col min="11780" max="11780" width="6.85546875" style="2" bestFit="1" customWidth="1"/>
    <col min="11781" max="11781" width="7" style="2" customWidth="1"/>
    <col min="11782" max="11782" width="6.28515625" style="2" bestFit="1" customWidth="1"/>
    <col min="11783" max="11783" width="6.5703125" style="2" customWidth="1"/>
    <col min="11784" max="11784" width="10.5703125" style="2" bestFit="1" customWidth="1"/>
    <col min="11785" max="11785" width="9.42578125" style="2" bestFit="1" customWidth="1"/>
    <col min="11786" max="11786" width="8" style="2" bestFit="1" customWidth="1"/>
    <col min="11787" max="12032" width="9.140625" style="2"/>
    <col min="12033" max="12033" width="11.5703125" style="2" customWidth="1"/>
    <col min="12034" max="12034" width="37.140625" style="2" bestFit="1" customWidth="1"/>
    <col min="12035" max="12035" width="8.42578125" style="2" bestFit="1" customWidth="1"/>
    <col min="12036" max="12036" width="6.85546875" style="2" bestFit="1" customWidth="1"/>
    <col min="12037" max="12037" width="7" style="2" customWidth="1"/>
    <col min="12038" max="12038" width="6.28515625" style="2" bestFit="1" customWidth="1"/>
    <col min="12039" max="12039" width="6.5703125" style="2" customWidth="1"/>
    <col min="12040" max="12040" width="10.5703125" style="2" bestFit="1" customWidth="1"/>
    <col min="12041" max="12041" width="9.42578125" style="2" bestFit="1" customWidth="1"/>
    <col min="12042" max="12042" width="8" style="2" bestFit="1" customWidth="1"/>
    <col min="12043" max="12288" width="9.140625" style="2"/>
    <col min="12289" max="12289" width="11.5703125" style="2" customWidth="1"/>
    <col min="12290" max="12290" width="37.140625" style="2" bestFit="1" customWidth="1"/>
    <col min="12291" max="12291" width="8.42578125" style="2" bestFit="1" customWidth="1"/>
    <col min="12292" max="12292" width="6.85546875" style="2" bestFit="1" customWidth="1"/>
    <col min="12293" max="12293" width="7" style="2" customWidth="1"/>
    <col min="12294" max="12294" width="6.28515625" style="2" bestFit="1" customWidth="1"/>
    <col min="12295" max="12295" width="6.5703125" style="2" customWidth="1"/>
    <col min="12296" max="12296" width="10.5703125" style="2" bestFit="1" customWidth="1"/>
    <col min="12297" max="12297" width="9.42578125" style="2" bestFit="1" customWidth="1"/>
    <col min="12298" max="12298" width="8" style="2" bestFit="1" customWidth="1"/>
    <col min="12299" max="12544" width="9.140625" style="2"/>
    <col min="12545" max="12545" width="11.5703125" style="2" customWidth="1"/>
    <col min="12546" max="12546" width="37.140625" style="2" bestFit="1" customWidth="1"/>
    <col min="12547" max="12547" width="8.42578125" style="2" bestFit="1" customWidth="1"/>
    <col min="12548" max="12548" width="6.85546875" style="2" bestFit="1" customWidth="1"/>
    <col min="12549" max="12549" width="7" style="2" customWidth="1"/>
    <col min="12550" max="12550" width="6.28515625" style="2" bestFit="1" customWidth="1"/>
    <col min="12551" max="12551" width="6.5703125" style="2" customWidth="1"/>
    <col min="12552" max="12552" width="10.5703125" style="2" bestFit="1" customWidth="1"/>
    <col min="12553" max="12553" width="9.42578125" style="2" bestFit="1" customWidth="1"/>
    <col min="12554" max="12554" width="8" style="2" bestFit="1" customWidth="1"/>
    <col min="12555" max="12800" width="9.140625" style="2"/>
    <col min="12801" max="12801" width="11.5703125" style="2" customWidth="1"/>
    <col min="12802" max="12802" width="37.140625" style="2" bestFit="1" customWidth="1"/>
    <col min="12803" max="12803" width="8.42578125" style="2" bestFit="1" customWidth="1"/>
    <col min="12804" max="12804" width="6.85546875" style="2" bestFit="1" customWidth="1"/>
    <col min="12805" max="12805" width="7" style="2" customWidth="1"/>
    <col min="12806" max="12806" width="6.28515625" style="2" bestFit="1" customWidth="1"/>
    <col min="12807" max="12807" width="6.5703125" style="2" customWidth="1"/>
    <col min="12808" max="12808" width="10.5703125" style="2" bestFit="1" customWidth="1"/>
    <col min="12809" max="12809" width="9.42578125" style="2" bestFit="1" customWidth="1"/>
    <col min="12810" max="12810" width="8" style="2" bestFit="1" customWidth="1"/>
    <col min="12811" max="13056" width="9.140625" style="2"/>
    <col min="13057" max="13057" width="11.5703125" style="2" customWidth="1"/>
    <col min="13058" max="13058" width="37.140625" style="2" bestFit="1" customWidth="1"/>
    <col min="13059" max="13059" width="8.42578125" style="2" bestFit="1" customWidth="1"/>
    <col min="13060" max="13060" width="6.85546875" style="2" bestFit="1" customWidth="1"/>
    <col min="13061" max="13061" width="7" style="2" customWidth="1"/>
    <col min="13062" max="13062" width="6.28515625" style="2" bestFit="1" customWidth="1"/>
    <col min="13063" max="13063" width="6.5703125" style="2" customWidth="1"/>
    <col min="13064" max="13064" width="10.5703125" style="2" bestFit="1" customWidth="1"/>
    <col min="13065" max="13065" width="9.42578125" style="2" bestFit="1" customWidth="1"/>
    <col min="13066" max="13066" width="8" style="2" bestFit="1" customWidth="1"/>
    <col min="13067" max="13312" width="9.140625" style="2"/>
    <col min="13313" max="13313" width="11.5703125" style="2" customWidth="1"/>
    <col min="13314" max="13314" width="37.140625" style="2" bestFit="1" customWidth="1"/>
    <col min="13315" max="13315" width="8.42578125" style="2" bestFit="1" customWidth="1"/>
    <col min="13316" max="13316" width="6.85546875" style="2" bestFit="1" customWidth="1"/>
    <col min="13317" max="13317" width="7" style="2" customWidth="1"/>
    <col min="13318" max="13318" width="6.28515625" style="2" bestFit="1" customWidth="1"/>
    <col min="13319" max="13319" width="6.5703125" style="2" customWidth="1"/>
    <col min="13320" max="13320" width="10.5703125" style="2" bestFit="1" customWidth="1"/>
    <col min="13321" max="13321" width="9.42578125" style="2" bestFit="1" customWidth="1"/>
    <col min="13322" max="13322" width="8" style="2" bestFit="1" customWidth="1"/>
    <col min="13323" max="13568" width="9.140625" style="2"/>
    <col min="13569" max="13569" width="11.5703125" style="2" customWidth="1"/>
    <col min="13570" max="13570" width="37.140625" style="2" bestFit="1" customWidth="1"/>
    <col min="13571" max="13571" width="8.42578125" style="2" bestFit="1" customWidth="1"/>
    <col min="13572" max="13572" width="6.85546875" style="2" bestFit="1" customWidth="1"/>
    <col min="13573" max="13573" width="7" style="2" customWidth="1"/>
    <col min="13574" max="13574" width="6.28515625" style="2" bestFit="1" customWidth="1"/>
    <col min="13575" max="13575" width="6.5703125" style="2" customWidth="1"/>
    <col min="13576" max="13576" width="10.5703125" style="2" bestFit="1" customWidth="1"/>
    <col min="13577" max="13577" width="9.42578125" style="2" bestFit="1" customWidth="1"/>
    <col min="13578" max="13578" width="8" style="2" bestFit="1" customWidth="1"/>
    <col min="13579" max="13824" width="9.140625" style="2"/>
    <col min="13825" max="13825" width="11.5703125" style="2" customWidth="1"/>
    <col min="13826" max="13826" width="37.140625" style="2" bestFit="1" customWidth="1"/>
    <col min="13827" max="13827" width="8.42578125" style="2" bestFit="1" customWidth="1"/>
    <col min="13828" max="13828" width="6.85546875" style="2" bestFit="1" customWidth="1"/>
    <col min="13829" max="13829" width="7" style="2" customWidth="1"/>
    <col min="13830" max="13830" width="6.28515625" style="2" bestFit="1" customWidth="1"/>
    <col min="13831" max="13831" width="6.5703125" style="2" customWidth="1"/>
    <col min="13832" max="13832" width="10.5703125" style="2" bestFit="1" customWidth="1"/>
    <col min="13833" max="13833" width="9.42578125" style="2" bestFit="1" customWidth="1"/>
    <col min="13834" max="13834" width="8" style="2" bestFit="1" customWidth="1"/>
    <col min="13835" max="14080" width="9.140625" style="2"/>
    <col min="14081" max="14081" width="11.5703125" style="2" customWidth="1"/>
    <col min="14082" max="14082" width="37.140625" style="2" bestFit="1" customWidth="1"/>
    <col min="14083" max="14083" width="8.42578125" style="2" bestFit="1" customWidth="1"/>
    <col min="14084" max="14084" width="6.85546875" style="2" bestFit="1" customWidth="1"/>
    <col min="14085" max="14085" width="7" style="2" customWidth="1"/>
    <col min="14086" max="14086" width="6.28515625" style="2" bestFit="1" customWidth="1"/>
    <col min="14087" max="14087" width="6.5703125" style="2" customWidth="1"/>
    <col min="14088" max="14088" width="10.5703125" style="2" bestFit="1" customWidth="1"/>
    <col min="14089" max="14089" width="9.42578125" style="2" bestFit="1" customWidth="1"/>
    <col min="14090" max="14090" width="8" style="2" bestFit="1" customWidth="1"/>
    <col min="14091" max="14336" width="9.140625" style="2"/>
    <col min="14337" max="14337" width="11.5703125" style="2" customWidth="1"/>
    <col min="14338" max="14338" width="37.140625" style="2" bestFit="1" customWidth="1"/>
    <col min="14339" max="14339" width="8.42578125" style="2" bestFit="1" customWidth="1"/>
    <col min="14340" max="14340" width="6.85546875" style="2" bestFit="1" customWidth="1"/>
    <col min="14341" max="14341" width="7" style="2" customWidth="1"/>
    <col min="14342" max="14342" width="6.28515625" style="2" bestFit="1" customWidth="1"/>
    <col min="14343" max="14343" width="6.5703125" style="2" customWidth="1"/>
    <col min="14344" max="14344" width="10.5703125" style="2" bestFit="1" customWidth="1"/>
    <col min="14345" max="14345" width="9.42578125" style="2" bestFit="1" customWidth="1"/>
    <col min="14346" max="14346" width="8" style="2" bestFit="1" customWidth="1"/>
    <col min="14347" max="14592" width="9.140625" style="2"/>
    <col min="14593" max="14593" width="11.5703125" style="2" customWidth="1"/>
    <col min="14594" max="14594" width="37.140625" style="2" bestFit="1" customWidth="1"/>
    <col min="14595" max="14595" width="8.42578125" style="2" bestFit="1" customWidth="1"/>
    <col min="14596" max="14596" width="6.85546875" style="2" bestFit="1" customWidth="1"/>
    <col min="14597" max="14597" width="7" style="2" customWidth="1"/>
    <col min="14598" max="14598" width="6.28515625" style="2" bestFit="1" customWidth="1"/>
    <col min="14599" max="14599" width="6.5703125" style="2" customWidth="1"/>
    <col min="14600" max="14600" width="10.5703125" style="2" bestFit="1" customWidth="1"/>
    <col min="14601" max="14601" width="9.42578125" style="2" bestFit="1" customWidth="1"/>
    <col min="14602" max="14602" width="8" style="2" bestFit="1" customWidth="1"/>
    <col min="14603" max="14848" width="9.140625" style="2"/>
    <col min="14849" max="14849" width="11.5703125" style="2" customWidth="1"/>
    <col min="14850" max="14850" width="37.140625" style="2" bestFit="1" customWidth="1"/>
    <col min="14851" max="14851" width="8.42578125" style="2" bestFit="1" customWidth="1"/>
    <col min="14852" max="14852" width="6.85546875" style="2" bestFit="1" customWidth="1"/>
    <col min="14853" max="14853" width="7" style="2" customWidth="1"/>
    <col min="14854" max="14854" width="6.28515625" style="2" bestFit="1" customWidth="1"/>
    <col min="14855" max="14855" width="6.5703125" style="2" customWidth="1"/>
    <col min="14856" max="14856" width="10.5703125" style="2" bestFit="1" customWidth="1"/>
    <col min="14857" max="14857" width="9.42578125" style="2" bestFit="1" customWidth="1"/>
    <col min="14858" max="14858" width="8" style="2" bestFit="1" customWidth="1"/>
    <col min="14859" max="15104" width="9.140625" style="2"/>
    <col min="15105" max="15105" width="11.5703125" style="2" customWidth="1"/>
    <col min="15106" max="15106" width="37.140625" style="2" bestFit="1" customWidth="1"/>
    <col min="15107" max="15107" width="8.42578125" style="2" bestFit="1" customWidth="1"/>
    <col min="15108" max="15108" width="6.85546875" style="2" bestFit="1" customWidth="1"/>
    <col min="15109" max="15109" width="7" style="2" customWidth="1"/>
    <col min="15110" max="15110" width="6.28515625" style="2" bestFit="1" customWidth="1"/>
    <col min="15111" max="15111" width="6.5703125" style="2" customWidth="1"/>
    <col min="15112" max="15112" width="10.5703125" style="2" bestFit="1" customWidth="1"/>
    <col min="15113" max="15113" width="9.42578125" style="2" bestFit="1" customWidth="1"/>
    <col min="15114" max="15114" width="8" style="2" bestFit="1" customWidth="1"/>
    <col min="15115" max="15360" width="9.140625" style="2"/>
    <col min="15361" max="15361" width="11.5703125" style="2" customWidth="1"/>
    <col min="15362" max="15362" width="37.140625" style="2" bestFit="1" customWidth="1"/>
    <col min="15363" max="15363" width="8.42578125" style="2" bestFit="1" customWidth="1"/>
    <col min="15364" max="15364" width="6.85546875" style="2" bestFit="1" customWidth="1"/>
    <col min="15365" max="15365" width="7" style="2" customWidth="1"/>
    <col min="15366" max="15366" width="6.28515625" style="2" bestFit="1" customWidth="1"/>
    <col min="15367" max="15367" width="6.5703125" style="2" customWidth="1"/>
    <col min="15368" max="15368" width="10.5703125" style="2" bestFit="1" customWidth="1"/>
    <col min="15369" max="15369" width="9.42578125" style="2" bestFit="1" customWidth="1"/>
    <col min="15370" max="15370" width="8" style="2" bestFit="1" customWidth="1"/>
    <col min="15371" max="15616" width="9.140625" style="2"/>
    <col min="15617" max="15617" width="11.5703125" style="2" customWidth="1"/>
    <col min="15618" max="15618" width="37.140625" style="2" bestFit="1" customWidth="1"/>
    <col min="15619" max="15619" width="8.42578125" style="2" bestFit="1" customWidth="1"/>
    <col min="15620" max="15620" width="6.85546875" style="2" bestFit="1" customWidth="1"/>
    <col min="15621" max="15621" width="7" style="2" customWidth="1"/>
    <col min="15622" max="15622" width="6.28515625" style="2" bestFit="1" customWidth="1"/>
    <col min="15623" max="15623" width="6.5703125" style="2" customWidth="1"/>
    <col min="15624" max="15624" width="10.5703125" style="2" bestFit="1" customWidth="1"/>
    <col min="15625" max="15625" width="9.42578125" style="2" bestFit="1" customWidth="1"/>
    <col min="15626" max="15626" width="8" style="2" bestFit="1" customWidth="1"/>
    <col min="15627" max="15872" width="9.140625" style="2"/>
    <col min="15873" max="15873" width="11.5703125" style="2" customWidth="1"/>
    <col min="15874" max="15874" width="37.140625" style="2" bestFit="1" customWidth="1"/>
    <col min="15875" max="15875" width="8.42578125" style="2" bestFit="1" customWidth="1"/>
    <col min="15876" max="15876" width="6.85546875" style="2" bestFit="1" customWidth="1"/>
    <col min="15877" max="15877" width="7" style="2" customWidth="1"/>
    <col min="15878" max="15878" width="6.28515625" style="2" bestFit="1" customWidth="1"/>
    <col min="15879" max="15879" width="6.5703125" style="2" customWidth="1"/>
    <col min="15880" max="15880" width="10.5703125" style="2" bestFit="1" customWidth="1"/>
    <col min="15881" max="15881" width="9.42578125" style="2" bestFit="1" customWidth="1"/>
    <col min="15882" max="15882" width="8" style="2" bestFit="1" customWidth="1"/>
    <col min="15883" max="16128" width="9.140625" style="2"/>
    <col min="16129" max="16129" width="11.5703125" style="2" customWidth="1"/>
    <col min="16130" max="16130" width="37.140625" style="2" bestFit="1" customWidth="1"/>
    <col min="16131" max="16131" width="8.42578125" style="2" bestFit="1" customWidth="1"/>
    <col min="16132" max="16132" width="6.85546875" style="2" bestFit="1" customWidth="1"/>
    <col min="16133" max="16133" width="7" style="2" customWidth="1"/>
    <col min="16134" max="16134" width="6.28515625" style="2" bestFit="1" customWidth="1"/>
    <col min="16135" max="16135" width="6.5703125" style="2" customWidth="1"/>
    <col min="16136" max="16136" width="10.5703125" style="2" bestFit="1" customWidth="1"/>
    <col min="16137" max="16137" width="9.42578125" style="2" bestFit="1" customWidth="1"/>
    <col min="16138" max="16138" width="8" style="2" bestFit="1" customWidth="1"/>
    <col min="16139" max="16384" width="9.140625" style="2"/>
  </cols>
  <sheetData>
    <row r="1" spans="1:10" ht="23.25">
      <c r="A1" s="23" t="s">
        <v>105</v>
      </c>
    </row>
    <row r="2" spans="1:10" ht="23.25">
      <c r="A2" s="23" t="s">
        <v>103</v>
      </c>
    </row>
    <row r="3" spans="1:10" ht="23.25">
      <c r="A3" s="69" t="s">
        <v>104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19.5">
      <c r="A5" s="58" t="s">
        <v>2</v>
      </c>
      <c r="B5" s="58" t="s">
        <v>3</v>
      </c>
      <c r="C5" s="58" t="s">
        <v>4</v>
      </c>
      <c r="D5" s="58"/>
      <c r="E5" s="60" t="s">
        <v>5</v>
      </c>
      <c r="F5" s="61"/>
      <c r="G5" s="62"/>
      <c r="H5" s="60" t="s">
        <v>5</v>
      </c>
      <c r="I5" s="61"/>
      <c r="J5" s="62"/>
    </row>
    <row r="6" spans="1:10" ht="19.5">
      <c r="A6" s="70"/>
      <c r="B6" s="70"/>
      <c r="C6" s="59"/>
      <c r="D6" s="59"/>
      <c r="E6" s="63" t="s">
        <v>23</v>
      </c>
      <c r="F6" s="64"/>
      <c r="G6" s="65"/>
      <c r="H6" s="63" t="s">
        <v>24</v>
      </c>
      <c r="I6" s="64"/>
      <c r="J6" s="65"/>
    </row>
    <row r="7" spans="1:10" ht="19.5">
      <c r="A7" s="25"/>
      <c r="B7" s="25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10</v>
      </c>
      <c r="I7" s="5" t="s">
        <v>11</v>
      </c>
      <c r="J7" s="6" t="s">
        <v>12</v>
      </c>
    </row>
    <row r="8" spans="1:10" ht="21" customHeight="1">
      <c r="A8" s="7" t="s">
        <v>25</v>
      </c>
      <c r="B8" s="7" t="s">
        <v>26</v>
      </c>
      <c r="C8" s="8"/>
      <c r="D8" s="9"/>
      <c r="E8" s="9"/>
      <c r="F8" s="9"/>
      <c r="G8" s="9"/>
      <c r="H8" s="9"/>
      <c r="I8" s="9"/>
      <c r="J8" s="9"/>
    </row>
    <row r="9" spans="1:10">
      <c r="A9" s="7" t="s">
        <v>27</v>
      </c>
      <c r="B9" s="10" t="s">
        <v>28</v>
      </c>
      <c r="C9" s="8" t="s">
        <v>29</v>
      </c>
      <c r="D9" s="9">
        <f>4*360</f>
        <v>1440</v>
      </c>
      <c r="E9" s="9">
        <v>4</v>
      </c>
      <c r="F9" s="9">
        <v>0</v>
      </c>
      <c r="G9" s="9">
        <v>0</v>
      </c>
      <c r="H9" s="9">
        <f>E9*D9</f>
        <v>5760</v>
      </c>
      <c r="I9" s="9">
        <f t="shared" ref="I9:I17" si="0">F9*D9</f>
        <v>0</v>
      </c>
      <c r="J9" s="9">
        <f t="shared" ref="J9:J17" si="1">G9*D9</f>
        <v>0</v>
      </c>
    </row>
    <row r="10" spans="1:10">
      <c r="A10" s="10"/>
      <c r="B10" s="10" t="s">
        <v>30</v>
      </c>
      <c r="C10" s="8" t="s">
        <v>29</v>
      </c>
      <c r="D10" s="9">
        <f>260*2</f>
        <v>520</v>
      </c>
      <c r="E10" s="9">
        <v>0</v>
      </c>
      <c r="F10" s="9">
        <v>1</v>
      </c>
      <c r="G10" s="9">
        <v>0</v>
      </c>
      <c r="H10" s="9">
        <f t="shared" ref="H10:H17" si="2">E10*D10</f>
        <v>0</v>
      </c>
      <c r="I10" s="9">
        <f t="shared" si="0"/>
        <v>520</v>
      </c>
      <c r="J10" s="9">
        <f t="shared" si="1"/>
        <v>0</v>
      </c>
    </row>
    <row r="11" spans="1:10">
      <c r="A11" s="10"/>
      <c r="B11" s="10" t="s">
        <v>31</v>
      </c>
      <c r="C11" s="8" t="s">
        <v>29</v>
      </c>
      <c r="D11" s="9">
        <v>400</v>
      </c>
      <c r="E11" s="9">
        <v>2</v>
      </c>
      <c r="F11" s="9">
        <v>0</v>
      </c>
      <c r="G11" s="9">
        <v>0</v>
      </c>
      <c r="H11" s="9">
        <f t="shared" si="2"/>
        <v>800</v>
      </c>
      <c r="I11" s="9">
        <f t="shared" si="0"/>
        <v>0</v>
      </c>
      <c r="J11" s="9">
        <f t="shared" si="1"/>
        <v>0</v>
      </c>
    </row>
    <row r="12" spans="1:10">
      <c r="A12" s="10"/>
      <c r="B12" s="10" t="s">
        <v>32</v>
      </c>
      <c r="C12" s="8" t="s">
        <v>29</v>
      </c>
      <c r="D12" s="9">
        <v>450</v>
      </c>
      <c r="E12" s="9">
        <v>0</v>
      </c>
      <c r="F12" s="9">
        <v>1</v>
      </c>
      <c r="G12" s="9">
        <v>0</v>
      </c>
      <c r="H12" s="9">
        <f t="shared" si="2"/>
        <v>0</v>
      </c>
      <c r="I12" s="9">
        <f t="shared" si="0"/>
        <v>450</v>
      </c>
      <c r="J12" s="9">
        <f t="shared" si="1"/>
        <v>0</v>
      </c>
    </row>
    <row r="13" spans="1:10">
      <c r="A13" s="10"/>
      <c r="B13" s="10" t="s">
        <v>33</v>
      </c>
      <c r="C13" s="8" t="s">
        <v>29</v>
      </c>
      <c r="D13" s="9">
        <f>260</f>
        <v>260</v>
      </c>
      <c r="E13" s="9">
        <v>3</v>
      </c>
      <c r="F13" s="9">
        <v>0</v>
      </c>
      <c r="G13" s="9">
        <v>0</v>
      </c>
      <c r="H13" s="9">
        <f t="shared" si="2"/>
        <v>780</v>
      </c>
      <c r="I13" s="9">
        <f t="shared" si="0"/>
        <v>0</v>
      </c>
      <c r="J13" s="9">
        <f t="shared" si="1"/>
        <v>0</v>
      </c>
    </row>
    <row r="14" spans="1:10">
      <c r="A14" s="10"/>
      <c r="B14" s="10" t="s">
        <v>34</v>
      </c>
      <c r="C14" s="8" t="s">
        <v>35</v>
      </c>
      <c r="D14" s="9">
        <v>1440</v>
      </c>
      <c r="E14" s="9">
        <v>0</v>
      </c>
      <c r="F14" s="9">
        <v>1</v>
      </c>
      <c r="G14" s="9">
        <v>0</v>
      </c>
      <c r="H14" s="9">
        <f t="shared" si="2"/>
        <v>0</v>
      </c>
      <c r="I14" s="9">
        <f t="shared" si="0"/>
        <v>1440</v>
      </c>
      <c r="J14" s="9">
        <f t="shared" si="1"/>
        <v>0</v>
      </c>
    </row>
    <row r="15" spans="1:10">
      <c r="A15" s="10"/>
      <c r="B15" s="10" t="s">
        <v>36</v>
      </c>
      <c r="C15" s="8"/>
      <c r="D15" s="9"/>
      <c r="E15" s="9"/>
      <c r="F15" s="9"/>
      <c r="G15" s="9"/>
      <c r="H15" s="9"/>
      <c r="I15" s="9"/>
      <c r="J15" s="9"/>
    </row>
    <row r="16" spans="1:10">
      <c r="A16" s="10"/>
      <c r="B16" s="10" t="s">
        <v>37</v>
      </c>
      <c r="C16" s="8" t="s">
        <v>35</v>
      </c>
      <c r="D16" s="9">
        <v>560</v>
      </c>
      <c r="E16" s="9">
        <v>3</v>
      </c>
      <c r="F16" s="9">
        <v>0</v>
      </c>
      <c r="G16" s="9">
        <v>0</v>
      </c>
      <c r="H16" s="9">
        <f t="shared" si="2"/>
        <v>1680</v>
      </c>
      <c r="I16" s="9">
        <f t="shared" si="0"/>
        <v>0</v>
      </c>
      <c r="J16" s="9">
        <f t="shared" si="1"/>
        <v>0</v>
      </c>
    </row>
    <row r="17" spans="1:10">
      <c r="A17" s="10"/>
      <c r="B17" s="10" t="s">
        <v>38</v>
      </c>
      <c r="C17" s="8" t="s">
        <v>35</v>
      </c>
      <c r="D17" s="9">
        <v>269</v>
      </c>
      <c r="E17" s="9">
        <v>5</v>
      </c>
      <c r="F17" s="9">
        <v>0</v>
      </c>
      <c r="G17" s="9">
        <v>0</v>
      </c>
      <c r="H17" s="9">
        <f t="shared" si="2"/>
        <v>1345</v>
      </c>
      <c r="I17" s="9">
        <f t="shared" si="0"/>
        <v>0</v>
      </c>
      <c r="J17" s="9">
        <f t="shared" si="1"/>
        <v>0</v>
      </c>
    </row>
    <row r="18" spans="1:10">
      <c r="A18" s="10"/>
      <c r="B18" s="7" t="s">
        <v>39</v>
      </c>
      <c r="C18" s="8"/>
      <c r="D18" s="9"/>
      <c r="E18" s="9"/>
      <c r="F18" s="9"/>
      <c r="G18" s="9"/>
      <c r="H18" s="9"/>
      <c r="I18" s="9"/>
      <c r="J18" s="9"/>
    </row>
    <row r="19" spans="1:10">
      <c r="A19" s="10"/>
      <c r="B19" s="10" t="s">
        <v>40</v>
      </c>
      <c r="C19" s="8" t="s">
        <v>35</v>
      </c>
      <c r="D19" s="9">
        <v>250</v>
      </c>
      <c r="E19" s="9">
        <v>0</v>
      </c>
      <c r="F19" s="9">
        <v>1</v>
      </c>
      <c r="G19" s="9">
        <v>0</v>
      </c>
      <c r="H19" s="9">
        <f t="shared" ref="H19:H50" si="3">E19*D19</f>
        <v>0</v>
      </c>
      <c r="I19" s="9">
        <f t="shared" ref="I19:I50" si="4">F19*D19</f>
        <v>250</v>
      </c>
      <c r="J19" s="9">
        <f t="shared" ref="J19:J50" si="5">G19*D19</f>
        <v>0</v>
      </c>
    </row>
    <row r="20" spans="1:10">
      <c r="A20" s="10"/>
      <c r="B20" s="10" t="s">
        <v>41</v>
      </c>
      <c r="C20" s="8" t="s">
        <v>35</v>
      </c>
      <c r="D20" s="9">
        <v>12</v>
      </c>
      <c r="E20" s="9">
        <v>0</v>
      </c>
      <c r="F20" s="9">
        <v>0</v>
      </c>
      <c r="G20" s="9">
        <v>1</v>
      </c>
      <c r="H20" s="9">
        <f t="shared" si="3"/>
        <v>0</v>
      </c>
      <c r="I20" s="9">
        <f t="shared" si="4"/>
        <v>0</v>
      </c>
      <c r="J20" s="9">
        <f t="shared" si="5"/>
        <v>12</v>
      </c>
    </row>
    <row r="21" spans="1:10">
      <c r="A21" s="10"/>
      <c r="B21" s="10" t="s">
        <v>42</v>
      </c>
      <c r="C21" s="8" t="s">
        <v>35</v>
      </c>
      <c r="D21" s="9">
        <v>24</v>
      </c>
      <c r="E21" s="9">
        <v>0</v>
      </c>
      <c r="F21" s="9">
        <v>3</v>
      </c>
      <c r="G21" s="9">
        <v>0</v>
      </c>
      <c r="H21" s="9">
        <f t="shared" si="3"/>
        <v>0</v>
      </c>
      <c r="I21" s="9">
        <f t="shared" si="4"/>
        <v>72</v>
      </c>
      <c r="J21" s="9">
        <f t="shared" si="5"/>
        <v>0</v>
      </c>
    </row>
    <row r="22" spans="1:10">
      <c r="A22" s="10"/>
      <c r="B22" s="10" t="s">
        <v>43</v>
      </c>
      <c r="C22" s="8"/>
      <c r="D22" s="9"/>
      <c r="E22" s="9"/>
      <c r="F22" s="9"/>
      <c r="G22" s="9"/>
      <c r="H22" s="9"/>
      <c r="I22" s="9"/>
      <c r="J22" s="9"/>
    </row>
    <row r="23" spans="1:10">
      <c r="A23" s="10"/>
      <c r="B23" s="10" t="s">
        <v>44</v>
      </c>
      <c r="C23" s="8" t="s">
        <v>35</v>
      </c>
      <c r="D23" s="9">
        <v>250</v>
      </c>
      <c r="E23" s="9">
        <v>0</v>
      </c>
      <c r="F23" s="9">
        <v>2</v>
      </c>
      <c r="G23" s="9">
        <v>0</v>
      </c>
      <c r="H23" s="9">
        <f t="shared" si="3"/>
        <v>0</v>
      </c>
      <c r="I23" s="9">
        <f t="shared" si="4"/>
        <v>500</v>
      </c>
      <c r="J23" s="9">
        <f t="shared" si="5"/>
        <v>0</v>
      </c>
    </row>
    <row r="24" spans="1:10">
      <c r="A24" s="10"/>
      <c r="B24" s="10" t="s">
        <v>45</v>
      </c>
      <c r="C24" s="8"/>
      <c r="D24" s="9"/>
      <c r="E24" s="9"/>
      <c r="F24" s="9"/>
      <c r="G24" s="9"/>
      <c r="H24" s="9"/>
      <c r="I24" s="9"/>
      <c r="J24" s="9"/>
    </row>
    <row r="25" spans="1:10">
      <c r="A25" s="10"/>
      <c r="B25" s="10" t="s">
        <v>46</v>
      </c>
      <c r="C25" s="8" t="s">
        <v>35</v>
      </c>
      <c r="D25" s="9">
        <v>5</v>
      </c>
      <c r="E25" s="9">
        <v>0</v>
      </c>
      <c r="F25" s="9">
        <v>2</v>
      </c>
      <c r="G25" s="9">
        <v>0</v>
      </c>
      <c r="H25" s="9">
        <f t="shared" si="3"/>
        <v>0</v>
      </c>
      <c r="I25" s="9">
        <f t="shared" si="4"/>
        <v>10</v>
      </c>
      <c r="J25" s="9">
        <f t="shared" si="5"/>
        <v>0</v>
      </c>
    </row>
    <row r="26" spans="1:10">
      <c r="A26" s="10"/>
      <c r="B26" s="10" t="s">
        <v>47</v>
      </c>
      <c r="C26" s="8" t="s">
        <v>35</v>
      </c>
      <c r="D26" s="9"/>
      <c r="E26" s="9"/>
      <c r="F26" s="9"/>
      <c r="G26" s="9"/>
      <c r="H26" s="9">
        <f t="shared" si="3"/>
        <v>0</v>
      </c>
      <c r="I26" s="9">
        <f t="shared" si="4"/>
        <v>0</v>
      </c>
      <c r="J26" s="9">
        <f t="shared" si="5"/>
        <v>0</v>
      </c>
    </row>
    <row r="27" spans="1:10">
      <c r="A27" s="10"/>
      <c r="B27" s="10" t="s">
        <v>48</v>
      </c>
      <c r="C27" s="8" t="s">
        <v>35</v>
      </c>
      <c r="D27" s="9">
        <v>9</v>
      </c>
      <c r="E27" s="9">
        <v>0</v>
      </c>
      <c r="F27" s="9">
        <v>3</v>
      </c>
      <c r="G27" s="9">
        <v>0</v>
      </c>
      <c r="H27" s="9">
        <f t="shared" si="3"/>
        <v>0</v>
      </c>
      <c r="I27" s="9">
        <f t="shared" si="4"/>
        <v>27</v>
      </c>
      <c r="J27" s="9">
        <f t="shared" si="5"/>
        <v>0</v>
      </c>
    </row>
    <row r="28" spans="1:10">
      <c r="A28" s="10"/>
      <c r="B28" s="10" t="s">
        <v>49</v>
      </c>
      <c r="C28" s="8" t="s">
        <v>35</v>
      </c>
      <c r="D28" s="9">
        <v>250</v>
      </c>
      <c r="E28" s="9">
        <v>10</v>
      </c>
      <c r="F28" s="9">
        <v>0</v>
      </c>
      <c r="G28" s="9">
        <v>0</v>
      </c>
      <c r="H28" s="9">
        <f t="shared" si="3"/>
        <v>2500</v>
      </c>
      <c r="I28" s="9">
        <f t="shared" si="4"/>
        <v>0</v>
      </c>
      <c r="J28" s="9">
        <f t="shared" si="5"/>
        <v>0</v>
      </c>
    </row>
    <row r="29" spans="1:10">
      <c r="A29" s="10"/>
      <c r="B29" s="10" t="s">
        <v>50</v>
      </c>
      <c r="C29" s="8" t="s">
        <v>35</v>
      </c>
      <c r="D29" s="9">
        <v>12</v>
      </c>
      <c r="E29" s="9">
        <v>0</v>
      </c>
      <c r="F29" s="9">
        <v>1</v>
      </c>
      <c r="G29" s="9">
        <v>0</v>
      </c>
      <c r="H29" s="9">
        <f t="shared" si="3"/>
        <v>0</v>
      </c>
      <c r="I29" s="9">
        <f t="shared" si="4"/>
        <v>12</v>
      </c>
      <c r="J29" s="9">
        <f t="shared" si="5"/>
        <v>0</v>
      </c>
    </row>
    <row r="30" spans="1:10">
      <c r="A30" s="10"/>
      <c r="B30" s="7" t="s">
        <v>51</v>
      </c>
      <c r="C30" s="8"/>
      <c r="D30" s="9"/>
      <c r="E30" s="9"/>
      <c r="F30" s="9"/>
      <c r="G30" s="9"/>
      <c r="H30" s="9"/>
      <c r="I30" s="9"/>
      <c r="J30" s="9"/>
    </row>
    <row r="31" spans="1:10">
      <c r="A31" s="10"/>
      <c r="B31" s="10" t="s">
        <v>52</v>
      </c>
      <c r="C31" s="8" t="s">
        <v>35</v>
      </c>
      <c r="D31" s="9">
        <v>4</v>
      </c>
      <c r="E31" s="9">
        <v>0</v>
      </c>
      <c r="F31" s="9">
        <v>0</v>
      </c>
      <c r="G31" s="9">
        <v>2</v>
      </c>
      <c r="H31" s="9">
        <f t="shared" si="3"/>
        <v>0</v>
      </c>
      <c r="I31" s="9">
        <f t="shared" si="4"/>
        <v>0</v>
      </c>
      <c r="J31" s="9">
        <f t="shared" si="5"/>
        <v>8</v>
      </c>
    </row>
    <row r="32" spans="1:10">
      <c r="A32" s="10"/>
      <c r="B32" s="10" t="s">
        <v>53</v>
      </c>
      <c r="C32" s="8" t="s">
        <v>35</v>
      </c>
      <c r="D32" s="9">
        <v>12</v>
      </c>
      <c r="E32" s="9">
        <v>0</v>
      </c>
      <c r="F32" s="9">
        <v>3</v>
      </c>
      <c r="G32" s="9">
        <v>0</v>
      </c>
      <c r="H32" s="9">
        <f t="shared" si="3"/>
        <v>0</v>
      </c>
      <c r="I32" s="9">
        <f t="shared" si="4"/>
        <v>36</v>
      </c>
      <c r="J32" s="9">
        <f t="shared" si="5"/>
        <v>0</v>
      </c>
    </row>
    <row r="33" spans="1:10">
      <c r="A33" s="10"/>
      <c r="B33" s="10" t="s">
        <v>54</v>
      </c>
      <c r="C33" s="8" t="s">
        <v>35</v>
      </c>
      <c r="D33" s="9">
        <v>2</v>
      </c>
      <c r="E33" s="9">
        <v>10</v>
      </c>
      <c r="F33" s="9">
        <v>0</v>
      </c>
      <c r="G33" s="9">
        <v>0</v>
      </c>
      <c r="H33" s="9">
        <f t="shared" si="3"/>
        <v>20</v>
      </c>
      <c r="I33" s="9">
        <f t="shared" si="4"/>
        <v>0</v>
      </c>
      <c r="J33" s="9">
        <f t="shared" si="5"/>
        <v>0</v>
      </c>
    </row>
    <row r="34" spans="1:10">
      <c r="A34" s="10"/>
      <c r="B34" s="10" t="s">
        <v>55</v>
      </c>
      <c r="C34" s="8" t="s">
        <v>35</v>
      </c>
      <c r="D34" s="9">
        <v>2</v>
      </c>
      <c r="E34" s="9">
        <v>0</v>
      </c>
      <c r="F34" s="9">
        <v>0</v>
      </c>
      <c r="G34" s="9">
        <v>1</v>
      </c>
      <c r="H34" s="9">
        <f t="shared" si="3"/>
        <v>0</v>
      </c>
      <c r="I34" s="9">
        <f t="shared" si="4"/>
        <v>0</v>
      </c>
      <c r="J34" s="9">
        <f t="shared" si="5"/>
        <v>2</v>
      </c>
    </row>
    <row r="35" spans="1:10">
      <c r="A35" s="10"/>
      <c r="B35" s="7" t="s">
        <v>56</v>
      </c>
      <c r="C35" s="8"/>
      <c r="D35" s="9"/>
      <c r="E35" s="9"/>
      <c r="F35" s="9"/>
      <c r="G35" s="9"/>
      <c r="H35" s="9"/>
      <c r="I35" s="9"/>
      <c r="J35" s="9"/>
    </row>
    <row r="36" spans="1:10">
      <c r="A36" s="10"/>
      <c r="B36" s="10" t="s">
        <v>57</v>
      </c>
      <c r="C36" s="8" t="s">
        <v>35</v>
      </c>
      <c r="D36" s="9">
        <v>5</v>
      </c>
      <c r="E36" s="9">
        <v>0</v>
      </c>
      <c r="F36" s="9">
        <v>2</v>
      </c>
      <c r="G36" s="9">
        <v>0</v>
      </c>
      <c r="H36" s="9">
        <f t="shared" si="3"/>
        <v>0</v>
      </c>
      <c r="I36" s="9">
        <f t="shared" si="4"/>
        <v>10</v>
      </c>
      <c r="J36" s="9">
        <f t="shared" si="5"/>
        <v>0</v>
      </c>
    </row>
    <row r="37" spans="1:10">
      <c r="A37" s="10"/>
      <c r="B37" s="10" t="s">
        <v>58</v>
      </c>
      <c r="C37" s="8"/>
      <c r="D37" s="9"/>
      <c r="E37" s="9"/>
      <c r="F37" s="9"/>
      <c r="G37" s="9"/>
      <c r="H37" s="9"/>
      <c r="I37" s="9"/>
      <c r="J37" s="9"/>
    </row>
    <row r="38" spans="1:10">
      <c r="A38" s="10"/>
      <c r="B38" s="10" t="s">
        <v>59</v>
      </c>
      <c r="C38" s="8"/>
      <c r="D38" s="9"/>
      <c r="E38" s="9"/>
      <c r="F38" s="9"/>
      <c r="G38" s="9"/>
      <c r="H38" s="9"/>
      <c r="I38" s="9"/>
      <c r="J38" s="9"/>
    </row>
    <row r="39" spans="1:10">
      <c r="A39" s="10"/>
      <c r="B39" s="10" t="s">
        <v>60</v>
      </c>
      <c r="C39" s="8" t="s">
        <v>35</v>
      </c>
      <c r="D39" s="9">
        <v>2</v>
      </c>
      <c r="E39" s="9">
        <v>0</v>
      </c>
      <c r="F39" s="9">
        <v>0</v>
      </c>
      <c r="G39" s="9">
        <v>5</v>
      </c>
      <c r="H39" s="9">
        <f t="shared" si="3"/>
        <v>0</v>
      </c>
      <c r="I39" s="9">
        <f t="shared" si="4"/>
        <v>0</v>
      </c>
      <c r="J39" s="9">
        <f t="shared" si="5"/>
        <v>10</v>
      </c>
    </row>
    <row r="40" spans="1:10">
      <c r="A40" s="10"/>
      <c r="B40" s="10" t="s">
        <v>61</v>
      </c>
      <c r="C40" s="8" t="s">
        <v>35</v>
      </c>
      <c r="D40" s="9">
        <v>1</v>
      </c>
      <c r="E40" s="9">
        <v>0</v>
      </c>
      <c r="F40" s="9">
        <v>0</v>
      </c>
      <c r="G40" s="9">
        <v>7</v>
      </c>
      <c r="H40" s="9">
        <f t="shared" si="3"/>
        <v>0</v>
      </c>
      <c r="I40" s="9">
        <f t="shared" si="4"/>
        <v>0</v>
      </c>
      <c r="J40" s="9">
        <f t="shared" si="5"/>
        <v>7</v>
      </c>
    </row>
    <row r="41" spans="1:10">
      <c r="A41" s="10"/>
      <c r="B41" s="10" t="s">
        <v>62</v>
      </c>
      <c r="C41" s="8"/>
      <c r="D41" s="9"/>
      <c r="E41" s="9"/>
      <c r="F41" s="9"/>
      <c r="G41" s="9"/>
      <c r="H41" s="9"/>
      <c r="I41" s="9"/>
      <c r="J41" s="9"/>
    </row>
    <row r="42" spans="1:10">
      <c r="A42" s="10"/>
      <c r="B42" s="10" t="s">
        <v>63</v>
      </c>
      <c r="C42" s="8" t="s">
        <v>35</v>
      </c>
      <c r="D42" s="9">
        <v>1</v>
      </c>
      <c r="E42" s="9">
        <v>0</v>
      </c>
      <c r="F42" s="9">
        <v>0</v>
      </c>
      <c r="G42" s="9">
        <v>5</v>
      </c>
      <c r="H42" s="9">
        <f t="shared" si="3"/>
        <v>0</v>
      </c>
      <c r="I42" s="9">
        <f t="shared" si="4"/>
        <v>0</v>
      </c>
      <c r="J42" s="9">
        <f t="shared" si="5"/>
        <v>5</v>
      </c>
    </row>
    <row r="43" spans="1:10">
      <c r="A43" s="10"/>
      <c r="B43" s="10" t="s">
        <v>64</v>
      </c>
      <c r="C43" s="8"/>
      <c r="D43" s="9"/>
      <c r="E43" s="9"/>
      <c r="F43" s="9"/>
      <c r="G43" s="9"/>
      <c r="H43" s="9"/>
      <c r="I43" s="9"/>
      <c r="J43" s="9"/>
    </row>
    <row r="44" spans="1:10">
      <c r="A44" s="10"/>
      <c r="B44" s="10" t="s">
        <v>65</v>
      </c>
      <c r="C44" s="8"/>
      <c r="D44" s="9"/>
      <c r="E44" s="9"/>
      <c r="F44" s="9"/>
      <c r="G44" s="9"/>
      <c r="H44" s="9"/>
      <c r="I44" s="9"/>
      <c r="J44" s="9"/>
    </row>
    <row r="45" spans="1:10">
      <c r="A45" s="10"/>
      <c r="B45" s="10" t="s">
        <v>66</v>
      </c>
      <c r="C45" s="8" t="s">
        <v>35</v>
      </c>
      <c r="D45" s="9">
        <f>365-96</f>
        <v>269</v>
      </c>
      <c r="E45" s="9">
        <v>0</v>
      </c>
      <c r="F45" s="9">
        <v>3</v>
      </c>
      <c r="G45" s="9">
        <v>0</v>
      </c>
      <c r="H45" s="9">
        <f t="shared" si="3"/>
        <v>0</v>
      </c>
      <c r="I45" s="9">
        <f t="shared" si="4"/>
        <v>807</v>
      </c>
      <c r="J45" s="9">
        <f t="shared" si="5"/>
        <v>0</v>
      </c>
    </row>
    <row r="46" spans="1:10">
      <c r="A46" s="10"/>
      <c r="B46" s="10" t="s">
        <v>67</v>
      </c>
      <c r="C46" s="8"/>
      <c r="D46" s="9"/>
      <c r="E46" s="9"/>
      <c r="F46" s="9"/>
      <c r="G46" s="9"/>
      <c r="H46" s="9"/>
      <c r="I46" s="9"/>
      <c r="J46" s="9"/>
    </row>
    <row r="47" spans="1:10">
      <c r="A47" s="10"/>
      <c r="B47" s="10" t="s">
        <v>68</v>
      </c>
      <c r="C47" s="8"/>
      <c r="D47" s="9"/>
      <c r="E47" s="9"/>
      <c r="F47" s="9"/>
      <c r="G47" s="9"/>
      <c r="H47" s="9"/>
      <c r="I47" s="9"/>
      <c r="J47" s="9"/>
    </row>
    <row r="48" spans="1:10">
      <c r="A48" s="10"/>
      <c r="B48" s="7" t="s">
        <v>69</v>
      </c>
      <c r="C48" s="8"/>
      <c r="D48" s="9"/>
      <c r="E48" s="9"/>
      <c r="F48" s="9"/>
      <c r="G48" s="9"/>
      <c r="H48" s="9"/>
      <c r="I48" s="9"/>
      <c r="J48" s="9"/>
    </row>
    <row r="49" spans="1:10">
      <c r="A49" s="10"/>
      <c r="B49" s="10" t="s">
        <v>70</v>
      </c>
      <c r="C49" s="8" t="s">
        <v>29</v>
      </c>
      <c r="D49" s="9">
        <f>360+60</f>
        <v>420</v>
      </c>
      <c r="E49" s="9">
        <v>10</v>
      </c>
      <c r="F49" s="9">
        <v>0</v>
      </c>
      <c r="G49" s="9">
        <v>0</v>
      </c>
      <c r="H49" s="9">
        <f t="shared" si="3"/>
        <v>4200</v>
      </c>
      <c r="I49" s="9">
        <f t="shared" si="4"/>
        <v>0</v>
      </c>
      <c r="J49" s="9">
        <f t="shared" si="5"/>
        <v>0</v>
      </c>
    </row>
    <row r="50" spans="1:10">
      <c r="A50" s="10"/>
      <c r="B50" s="10" t="s">
        <v>71</v>
      </c>
      <c r="C50" s="8" t="s">
        <v>29</v>
      </c>
      <c r="D50" s="9">
        <v>360</v>
      </c>
      <c r="E50" s="9">
        <v>20</v>
      </c>
      <c r="F50" s="9">
        <v>0</v>
      </c>
      <c r="G50" s="9">
        <v>0</v>
      </c>
      <c r="H50" s="9">
        <f t="shared" si="3"/>
        <v>7200</v>
      </c>
      <c r="I50" s="9">
        <f t="shared" si="4"/>
        <v>0</v>
      </c>
      <c r="J50" s="9">
        <f t="shared" si="5"/>
        <v>0</v>
      </c>
    </row>
    <row r="51" spans="1:10">
      <c r="A51" s="10"/>
      <c r="B51" s="7" t="s">
        <v>72</v>
      </c>
      <c r="C51" s="8"/>
      <c r="D51" s="9"/>
      <c r="E51" s="9"/>
      <c r="F51" s="9"/>
      <c r="G51" s="9"/>
      <c r="H51" s="9"/>
      <c r="I51" s="9"/>
      <c r="J51" s="9"/>
    </row>
    <row r="52" spans="1:10">
      <c r="A52" s="10"/>
      <c r="B52" s="10" t="s">
        <v>73</v>
      </c>
      <c r="C52" s="8" t="s">
        <v>35</v>
      </c>
      <c r="D52" s="9">
        <v>2</v>
      </c>
      <c r="E52" s="9">
        <v>0</v>
      </c>
      <c r="F52" s="9">
        <v>0</v>
      </c>
      <c r="G52" s="9">
        <v>3</v>
      </c>
      <c r="H52" s="9">
        <f t="shared" ref="H52:H62" si="6">E52*D52</f>
        <v>0</v>
      </c>
      <c r="I52" s="9">
        <f t="shared" ref="I52:I62" si="7">F52*D52</f>
        <v>0</v>
      </c>
      <c r="J52" s="9">
        <f t="shared" ref="J52:J62" si="8">G52*D52</f>
        <v>6</v>
      </c>
    </row>
    <row r="53" spans="1:10">
      <c r="A53" s="10"/>
      <c r="B53" s="10" t="s">
        <v>74</v>
      </c>
      <c r="C53" s="8"/>
      <c r="D53" s="9"/>
      <c r="E53" s="9"/>
      <c r="F53" s="9"/>
      <c r="G53" s="9"/>
      <c r="H53" s="9"/>
      <c r="I53" s="9"/>
      <c r="J53" s="9"/>
    </row>
    <row r="54" spans="1:10">
      <c r="A54" s="10"/>
      <c r="B54" s="10" t="s">
        <v>75</v>
      </c>
      <c r="C54" s="8" t="s">
        <v>35</v>
      </c>
      <c r="D54" s="9">
        <v>8</v>
      </c>
      <c r="E54" s="9">
        <v>0</v>
      </c>
      <c r="F54" s="9">
        <v>0</v>
      </c>
      <c r="G54" s="9">
        <v>3</v>
      </c>
      <c r="H54" s="9">
        <f t="shared" si="6"/>
        <v>0</v>
      </c>
      <c r="I54" s="9">
        <f t="shared" si="7"/>
        <v>0</v>
      </c>
      <c r="J54" s="9">
        <f t="shared" si="8"/>
        <v>24</v>
      </c>
    </row>
    <row r="55" spans="1:10">
      <c r="A55" s="10"/>
      <c r="B55" s="10" t="s">
        <v>76</v>
      </c>
      <c r="C55" s="8" t="s">
        <v>35</v>
      </c>
      <c r="D55" s="9">
        <v>5</v>
      </c>
      <c r="E55" s="9">
        <v>0</v>
      </c>
      <c r="F55" s="9">
        <v>0</v>
      </c>
      <c r="G55" s="9">
        <v>1</v>
      </c>
      <c r="H55" s="9">
        <f t="shared" si="6"/>
        <v>0</v>
      </c>
      <c r="I55" s="9">
        <f t="shared" si="7"/>
        <v>0</v>
      </c>
      <c r="J55" s="9">
        <f t="shared" si="8"/>
        <v>5</v>
      </c>
    </row>
    <row r="56" spans="1:10">
      <c r="A56" s="10"/>
      <c r="B56" s="10" t="s">
        <v>77</v>
      </c>
      <c r="C56" s="8" t="s">
        <v>35</v>
      </c>
      <c r="D56" s="9">
        <v>10</v>
      </c>
      <c r="E56" s="9">
        <v>0</v>
      </c>
      <c r="F56" s="9">
        <v>0</v>
      </c>
      <c r="G56" s="9">
        <v>1</v>
      </c>
      <c r="H56" s="9">
        <f t="shared" si="6"/>
        <v>0</v>
      </c>
      <c r="I56" s="9">
        <f t="shared" si="7"/>
        <v>0</v>
      </c>
      <c r="J56" s="9">
        <f t="shared" si="8"/>
        <v>10</v>
      </c>
    </row>
    <row r="57" spans="1:10">
      <c r="A57" s="10"/>
      <c r="B57" s="10" t="s">
        <v>78</v>
      </c>
      <c r="C57" s="8" t="s">
        <v>35</v>
      </c>
      <c r="D57" s="9">
        <v>12</v>
      </c>
      <c r="E57" s="9">
        <v>0</v>
      </c>
      <c r="F57" s="9">
        <v>0</v>
      </c>
      <c r="G57" s="9">
        <v>1</v>
      </c>
      <c r="H57" s="9">
        <f t="shared" si="6"/>
        <v>0</v>
      </c>
      <c r="I57" s="9">
        <f t="shared" si="7"/>
        <v>0</v>
      </c>
      <c r="J57" s="9">
        <f t="shared" si="8"/>
        <v>12</v>
      </c>
    </row>
    <row r="58" spans="1:10">
      <c r="A58" s="10"/>
      <c r="B58" s="10" t="s">
        <v>79</v>
      </c>
      <c r="C58" s="8" t="s">
        <v>35</v>
      </c>
      <c r="D58" s="9">
        <v>30</v>
      </c>
      <c r="E58" s="9">
        <v>0</v>
      </c>
      <c r="F58" s="9">
        <v>2</v>
      </c>
      <c r="G58" s="9">
        <v>0</v>
      </c>
      <c r="H58" s="9">
        <f>E58*D58</f>
        <v>0</v>
      </c>
      <c r="I58" s="9">
        <f>F58*D58</f>
        <v>60</v>
      </c>
      <c r="J58" s="9">
        <f t="shared" si="8"/>
        <v>0</v>
      </c>
    </row>
    <row r="59" spans="1:10">
      <c r="A59" s="10"/>
      <c r="B59" s="10" t="s">
        <v>80</v>
      </c>
      <c r="C59" s="8" t="s">
        <v>35</v>
      </c>
      <c r="D59" s="9">
        <v>30</v>
      </c>
      <c r="E59" s="9">
        <v>0</v>
      </c>
      <c r="F59" s="9">
        <v>0</v>
      </c>
      <c r="G59" s="9">
        <v>1</v>
      </c>
      <c r="H59" s="9">
        <f t="shared" si="6"/>
        <v>0</v>
      </c>
      <c r="I59" s="9">
        <f t="shared" si="7"/>
        <v>0</v>
      </c>
      <c r="J59" s="9">
        <f t="shared" si="8"/>
        <v>30</v>
      </c>
    </row>
    <row r="60" spans="1:10">
      <c r="A60" s="10"/>
      <c r="B60" s="10" t="s">
        <v>81</v>
      </c>
      <c r="C60" s="8" t="s">
        <v>35</v>
      </c>
      <c r="D60" s="9">
        <v>30</v>
      </c>
      <c r="E60" s="9">
        <v>10</v>
      </c>
      <c r="F60" s="9">
        <v>0</v>
      </c>
      <c r="G60" s="9">
        <v>0</v>
      </c>
      <c r="H60" s="9">
        <f t="shared" si="6"/>
        <v>300</v>
      </c>
      <c r="I60" s="9">
        <f t="shared" si="7"/>
        <v>0</v>
      </c>
      <c r="J60" s="9">
        <f t="shared" si="8"/>
        <v>0</v>
      </c>
    </row>
    <row r="61" spans="1:10">
      <c r="A61" s="10"/>
      <c r="B61" s="10" t="s">
        <v>82</v>
      </c>
      <c r="C61" s="8" t="s">
        <v>35</v>
      </c>
      <c r="D61" s="9">
        <v>15</v>
      </c>
      <c r="E61" s="9">
        <v>5</v>
      </c>
      <c r="F61" s="9">
        <v>0</v>
      </c>
      <c r="G61" s="9">
        <v>0</v>
      </c>
      <c r="H61" s="9">
        <f t="shared" si="6"/>
        <v>75</v>
      </c>
      <c r="I61" s="9">
        <f t="shared" si="7"/>
        <v>0</v>
      </c>
      <c r="J61" s="9">
        <f t="shared" si="8"/>
        <v>0</v>
      </c>
    </row>
    <row r="62" spans="1:10">
      <c r="A62" s="10"/>
      <c r="B62" s="10" t="s">
        <v>83</v>
      </c>
      <c r="C62" s="8" t="s">
        <v>35</v>
      </c>
      <c r="D62" s="9">
        <v>30</v>
      </c>
      <c r="E62" s="9">
        <v>0</v>
      </c>
      <c r="F62" s="9">
        <v>1</v>
      </c>
      <c r="G62" s="9">
        <v>0</v>
      </c>
      <c r="H62" s="9">
        <f t="shared" si="6"/>
        <v>0</v>
      </c>
      <c r="I62" s="9">
        <f t="shared" si="7"/>
        <v>30</v>
      </c>
      <c r="J62" s="9">
        <f t="shared" si="8"/>
        <v>0</v>
      </c>
    </row>
    <row r="63" spans="1:10">
      <c r="A63" s="11"/>
      <c r="B63" s="11"/>
      <c r="C63" s="12"/>
      <c r="D63" s="13"/>
      <c r="E63" s="13"/>
      <c r="F63" s="13"/>
      <c r="G63" s="13"/>
      <c r="H63" s="13"/>
      <c r="I63" s="13"/>
      <c r="J63" s="13"/>
    </row>
    <row r="64" spans="1:10" ht="22.5" customHeight="1">
      <c r="D64" s="49" t="s">
        <v>13</v>
      </c>
      <c r="E64" s="49"/>
      <c r="F64" s="49"/>
      <c r="G64" s="14"/>
      <c r="H64" s="15">
        <f>SUM(H8:H63)</f>
        <v>24660</v>
      </c>
      <c r="I64" s="15">
        <f>SUM(I8:I63)</f>
        <v>4224</v>
      </c>
      <c r="J64" s="15">
        <f>SUM(J8:J63)</f>
        <v>131</v>
      </c>
    </row>
    <row r="65" spans="1:10" ht="22.5" customHeight="1">
      <c r="D65" s="49" t="s">
        <v>14</v>
      </c>
      <c r="E65" s="49"/>
      <c r="F65" s="49"/>
      <c r="G65" s="14"/>
      <c r="H65" s="15">
        <f>H64/60</f>
        <v>411</v>
      </c>
      <c r="I65" s="15">
        <f>I64</f>
        <v>4224</v>
      </c>
      <c r="J65" s="15">
        <v>0</v>
      </c>
    </row>
    <row r="66" spans="1:10" ht="22.5" customHeight="1">
      <c r="D66" s="49" t="s">
        <v>15</v>
      </c>
      <c r="E66" s="49"/>
      <c r="F66" s="49"/>
      <c r="G66" s="17"/>
      <c r="H66" s="18">
        <f>H65/7</f>
        <v>58.714285714285715</v>
      </c>
      <c r="I66" s="18">
        <f>I64/7</f>
        <v>603.42857142857144</v>
      </c>
      <c r="J66" s="18">
        <f>J64</f>
        <v>131</v>
      </c>
    </row>
    <row r="67" spans="1:10" ht="22.5" customHeight="1">
      <c r="D67" s="49" t="s">
        <v>16</v>
      </c>
      <c r="E67" s="49"/>
      <c r="F67" s="49"/>
      <c r="G67" s="17"/>
      <c r="H67" s="50">
        <f>SUM(H66:J66)/230</f>
        <v>3.4484472049689439</v>
      </c>
      <c r="I67" s="51"/>
      <c r="J67" s="52"/>
    </row>
    <row r="68" spans="1:10">
      <c r="A68" s="21" t="s">
        <v>17</v>
      </c>
      <c r="B68" s="2" t="s">
        <v>18</v>
      </c>
    </row>
    <row r="69" spans="1:10">
      <c r="B69" s="2" t="s">
        <v>19</v>
      </c>
    </row>
    <row r="70" spans="1:10">
      <c r="B70" s="2" t="s">
        <v>20</v>
      </c>
    </row>
    <row r="71" spans="1:10">
      <c r="B71" s="2" t="s">
        <v>84</v>
      </c>
      <c r="C71" s="71" t="s">
        <v>22</v>
      </c>
      <c r="D71" s="71"/>
      <c r="E71" s="71"/>
      <c r="F71" s="71"/>
      <c r="G71" s="71"/>
      <c r="H71" s="71"/>
    </row>
    <row r="72" spans="1:10">
      <c r="C72" s="49">
        <v>230</v>
      </c>
      <c r="D72" s="49"/>
      <c r="E72" s="49"/>
      <c r="F72" s="49"/>
      <c r="G72" s="49"/>
      <c r="H72" s="49"/>
    </row>
  </sheetData>
  <mergeCells count="16">
    <mergeCell ref="C72:H72"/>
    <mergeCell ref="D64:F64"/>
    <mergeCell ref="D65:F65"/>
    <mergeCell ref="D66:F66"/>
    <mergeCell ref="D67:F67"/>
    <mergeCell ref="H67:J67"/>
    <mergeCell ref="C71:H71"/>
    <mergeCell ref="A3:J3"/>
    <mergeCell ref="A4:J4"/>
    <mergeCell ref="A5:A6"/>
    <mergeCell ref="B5:B6"/>
    <mergeCell ref="C5:D6"/>
    <mergeCell ref="E5:G5"/>
    <mergeCell ref="H5:J5"/>
    <mergeCell ref="E6:G6"/>
    <mergeCell ref="H6:J6"/>
  </mergeCells>
  <printOptions horizontalCentered="1"/>
  <pageMargins left="0.39370078740157483" right="0.39370078740157483" top="0.59055118110236227" bottom="0.31496062992125984" header="0.11811023622047245" footer="0.51181102362204722"/>
  <pageSetup paperSize="9" scale="90" firstPageNumber="226" orientation="portrait" useFirstPageNumber="1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showGridLines="0" tabSelected="1" workbookViewId="0">
      <selection activeCell="D5" sqref="D5"/>
    </sheetView>
  </sheetViews>
  <sheetFormatPr defaultColWidth="9" defaultRowHeight="21"/>
  <cols>
    <col min="1" max="2" width="3.42578125" style="26" customWidth="1"/>
    <col min="3" max="3" width="56.42578125" style="26" customWidth="1"/>
    <col min="4" max="4" width="8.28515625" style="30" customWidth="1"/>
    <col min="5" max="5" width="6.140625" style="26" customWidth="1"/>
    <col min="6" max="6" width="22.85546875" style="26" customWidth="1"/>
    <col min="7" max="16384" width="9" style="26"/>
  </cols>
  <sheetData>
    <row r="1" spans="1:10" ht="26.25">
      <c r="A1" s="1" t="s">
        <v>102</v>
      </c>
      <c r="B1" s="1"/>
      <c r="C1" s="1"/>
      <c r="D1" s="1"/>
      <c r="E1" s="1"/>
    </row>
    <row r="2" spans="1:10" ht="23.25">
      <c r="A2" s="24" t="s">
        <v>103</v>
      </c>
      <c r="B2" s="2"/>
      <c r="C2" s="2"/>
      <c r="D2" s="2"/>
      <c r="E2" s="2"/>
      <c r="F2" s="2"/>
      <c r="G2" s="2"/>
      <c r="H2" s="2"/>
      <c r="I2" s="2"/>
      <c r="J2" s="2"/>
    </row>
    <row r="3" spans="1:10" ht="23.25">
      <c r="A3" s="69" t="s">
        <v>104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26.25">
      <c r="A4" s="3"/>
      <c r="B4" s="3"/>
      <c r="C4" s="3"/>
      <c r="D4" s="3"/>
      <c r="E4" s="3"/>
    </row>
    <row r="5" spans="1:10">
      <c r="A5" s="28" t="s">
        <v>92</v>
      </c>
      <c r="B5" s="28"/>
      <c r="C5" s="28"/>
      <c r="D5" s="47">
        <f>D8+D11+D18+D24</f>
        <v>4</v>
      </c>
      <c r="E5" s="28" t="s">
        <v>90</v>
      </c>
    </row>
    <row r="6" spans="1:10">
      <c r="A6" s="27"/>
      <c r="B6" s="27"/>
      <c r="C6" s="27"/>
      <c r="D6" s="29"/>
      <c r="E6" s="27"/>
      <c r="F6" s="27"/>
    </row>
    <row r="7" spans="1:10">
      <c r="A7" s="66" t="s">
        <v>101</v>
      </c>
      <c r="B7" s="67"/>
      <c r="C7" s="68"/>
      <c r="D7" s="40"/>
      <c r="E7" s="41"/>
      <c r="F7" s="41" t="s">
        <v>93</v>
      </c>
    </row>
    <row r="8" spans="1:10" s="28" customFormat="1">
      <c r="A8" s="42" t="s">
        <v>86</v>
      </c>
      <c r="B8" s="42"/>
      <c r="C8" s="42"/>
      <c r="D8" s="43">
        <f>COUNTA(C9:C10)</f>
        <v>1</v>
      </c>
      <c r="E8" s="42" t="s">
        <v>85</v>
      </c>
      <c r="F8" s="42"/>
    </row>
    <row r="9" spans="1:10">
      <c r="A9" s="33"/>
      <c r="B9" s="34">
        <v>1</v>
      </c>
      <c r="C9" s="35" t="s">
        <v>106</v>
      </c>
      <c r="D9" s="36"/>
      <c r="E9" s="33"/>
      <c r="F9" s="33" t="s">
        <v>107</v>
      </c>
    </row>
    <row r="10" spans="1:10">
      <c r="A10" s="33"/>
      <c r="B10" s="33"/>
      <c r="C10" s="33"/>
      <c r="D10" s="36"/>
      <c r="E10" s="33"/>
      <c r="F10" s="33"/>
    </row>
    <row r="11" spans="1:10">
      <c r="A11" s="42" t="s">
        <v>88</v>
      </c>
      <c r="B11" s="42"/>
      <c r="C11" s="42"/>
      <c r="D11" s="44">
        <f>D12+D15</f>
        <v>2</v>
      </c>
      <c r="E11" s="42" t="s">
        <v>85</v>
      </c>
      <c r="F11" s="45"/>
    </row>
    <row r="12" spans="1:10" s="28" customFormat="1">
      <c r="A12" s="31" t="s">
        <v>89</v>
      </c>
      <c r="B12" s="31"/>
      <c r="C12" s="31"/>
      <c r="D12" s="32">
        <f>COUNTA(C13:C14)</f>
        <v>1</v>
      </c>
      <c r="E12" s="31" t="s">
        <v>85</v>
      </c>
      <c r="F12" s="31"/>
    </row>
    <row r="13" spans="1:10">
      <c r="A13" s="33"/>
      <c r="B13" s="34">
        <v>1</v>
      </c>
      <c r="C13" s="35" t="s">
        <v>109</v>
      </c>
      <c r="D13" s="36"/>
      <c r="E13" s="33"/>
      <c r="F13" s="33" t="s">
        <v>110</v>
      </c>
    </row>
    <row r="14" spans="1:10">
      <c r="A14" s="33"/>
      <c r="B14" s="34"/>
      <c r="C14" s="35"/>
      <c r="D14" s="36"/>
      <c r="E14" s="33"/>
      <c r="F14" s="33"/>
    </row>
    <row r="15" spans="1:10" s="28" customFormat="1">
      <c r="A15" s="31" t="s">
        <v>100</v>
      </c>
      <c r="B15" s="31"/>
      <c r="C15" s="31"/>
      <c r="D15" s="32">
        <f>COUNTA(C16:C17)</f>
        <v>1</v>
      </c>
      <c r="E15" s="31" t="s">
        <v>90</v>
      </c>
      <c r="F15" s="31"/>
    </row>
    <row r="16" spans="1:10">
      <c r="A16" s="33"/>
      <c r="B16" s="34">
        <v>1</v>
      </c>
      <c r="C16" s="48" t="s">
        <v>108</v>
      </c>
      <c r="D16" s="36"/>
      <c r="E16" s="33"/>
      <c r="F16" s="33" t="s">
        <v>110</v>
      </c>
    </row>
    <row r="17" spans="1:6">
      <c r="A17" s="33"/>
      <c r="B17" s="34"/>
      <c r="C17" s="35"/>
      <c r="D17" s="36"/>
      <c r="E17" s="33"/>
      <c r="F17" s="33"/>
    </row>
    <row r="18" spans="1:6">
      <c r="A18" s="42" t="s">
        <v>94</v>
      </c>
      <c r="B18" s="42"/>
      <c r="C18" s="42"/>
      <c r="D18" s="44">
        <f>D19+D22</f>
        <v>1</v>
      </c>
      <c r="E18" s="42" t="s">
        <v>85</v>
      </c>
      <c r="F18" s="45"/>
    </row>
    <row r="19" spans="1:6" s="28" customFormat="1">
      <c r="A19" s="31" t="s">
        <v>95</v>
      </c>
      <c r="B19" s="31"/>
      <c r="C19" s="31"/>
      <c r="D19" s="32">
        <f>COUNTA(C20:C21)</f>
        <v>1</v>
      </c>
      <c r="E19" s="31" t="s">
        <v>85</v>
      </c>
      <c r="F19" s="31"/>
    </row>
    <row r="20" spans="1:6">
      <c r="A20" s="33"/>
      <c r="B20" s="34">
        <v>1</v>
      </c>
      <c r="C20" s="35" t="s">
        <v>111</v>
      </c>
      <c r="D20" s="36"/>
      <c r="E20" s="33"/>
      <c r="F20" s="33" t="s">
        <v>107</v>
      </c>
    </row>
    <row r="21" spans="1:6">
      <c r="A21" s="33"/>
      <c r="B21" s="34"/>
      <c r="C21" s="35"/>
      <c r="D21" s="36"/>
      <c r="E21" s="33"/>
      <c r="F21" s="33"/>
    </row>
    <row r="22" spans="1:6" s="28" customFormat="1">
      <c r="A22" s="31" t="s">
        <v>99</v>
      </c>
      <c r="B22" s="31"/>
      <c r="C22" s="31"/>
      <c r="D22" s="32">
        <f>COUNTA(C23:C23)</f>
        <v>0</v>
      </c>
      <c r="E22" s="31" t="s">
        <v>90</v>
      </c>
      <c r="F22" s="31"/>
    </row>
    <row r="23" spans="1:6">
      <c r="A23" s="33"/>
      <c r="B23" s="34"/>
      <c r="C23" s="35"/>
      <c r="D23" s="36"/>
      <c r="E23" s="33"/>
      <c r="F23" s="33"/>
    </row>
    <row r="24" spans="1:6" s="28" customFormat="1">
      <c r="A24" s="46" t="s">
        <v>96</v>
      </c>
      <c r="B24" s="42"/>
      <c r="C24" s="42"/>
      <c r="D24" s="44">
        <f>D25+D28</f>
        <v>0</v>
      </c>
      <c r="E24" s="42" t="s">
        <v>85</v>
      </c>
      <c r="F24" s="42"/>
    </row>
    <row r="25" spans="1:6" s="28" customFormat="1">
      <c r="A25" s="31" t="s">
        <v>97</v>
      </c>
      <c r="B25" s="31"/>
      <c r="C25" s="31"/>
      <c r="D25" s="32">
        <f>COUNTA(C26:C27)</f>
        <v>0</v>
      </c>
      <c r="E25" s="31" t="s">
        <v>85</v>
      </c>
      <c r="F25" s="31"/>
    </row>
    <row r="26" spans="1:6">
      <c r="A26" s="33"/>
      <c r="B26" s="34"/>
      <c r="C26" s="35"/>
      <c r="D26" s="36"/>
      <c r="E26" s="33"/>
      <c r="F26" s="33"/>
    </row>
    <row r="27" spans="1:6">
      <c r="A27" s="33"/>
      <c r="B27" s="34"/>
      <c r="C27" s="35"/>
      <c r="D27" s="36"/>
      <c r="E27" s="33"/>
      <c r="F27" s="33"/>
    </row>
    <row r="28" spans="1:6" s="28" customFormat="1">
      <c r="A28" s="31" t="s">
        <v>98</v>
      </c>
      <c r="B28" s="31"/>
      <c r="C28" s="31"/>
      <c r="D28" s="32">
        <f>COUNTA(C29:C29)</f>
        <v>0</v>
      </c>
      <c r="E28" s="31" t="s">
        <v>90</v>
      </c>
      <c r="F28" s="31"/>
    </row>
    <row r="29" spans="1:6">
      <c r="A29" s="33"/>
      <c r="B29" s="34"/>
      <c r="C29" s="35"/>
      <c r="D29" s="36"/>
      <c r="E29" s="33"/>
      <c r="F29" s="33"/>
    </row>
    <row r="30" spans="1:6">
      <c r="A30" s="37"/>
      <c r="B30" s="37"/>
      <c r="C30" s="38"/>
      <c r="D30" s="39"/>
      <c r="E30" s="37"/>
      <c r="F30" s="37"/>
    </row>
  </sheetData>
  <mergeCells count="2">
    <mergeCell ref="A7:C7"/>
    <mergeCell ref="A3:J3"/>
  </mergeCells>
  <pageMargins left="0.7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Form</vt:lpstr>
      <vt:lpstr>Staff</vt:lpstr>
      <vt:lpstr>Ex_Form</vt:lpstr>
      <vt:lpstr>Ex_Staff</vt:lpstr>
      <vt:lpstr>Ex_Form!Print_Area</vt:lpstr>
      <vt:lpstr>Form!Print_Area</vt:lpstr>
      <vt:lpstr>Ex_Form!Print_Titles</vt:lpstr>
      <vt:lpstr>Form!Print_Titles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Aquatic Class</dc:creator>
  <cp:lastModifiedBy>Chutharat.y</cp:lastModifiedBy>
  <cp:lastPrinted>2016-09-13T03:22:01Z</cp:lastPrinted>
  <dcterms:created xsi:type="dcterms:W3CDTF">2013-05-23T12:26:16Z</dcterms:created>
  <dcterms:modified xsi:type="dcterms:W3CDTF">2016-09-13T03:23:42Z</dcterms:modified>
</cp:coreProperties>
</file>